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410" yWindow="600" windowWidth="14805" windowHeight="7695"/>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'03建設工事'!$B$1:$R$276</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'09資格審査ﾁｪｯｸ表（建設工事）'!$A$1:$P$54</definedName>
    <definedName name="_xlnm.Print_Area" localSheetId="9">'10資格審査ﾁｪｯｸ表（建設工事関連業務）'!$A$1:$P$54</definedName>
    <definedName name="_xlnm.Print_Area" localSheetId="10">'11資格審査ﾁｪｯｸ表（物品役務）'!$A$1:$P$50</definedName>
    <definedName name="_xlnm.Print_Area" localSheetId="11">'12WorkSheet'!$A$1:$OB$6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52511"/>
</workbook>
</file>

<file path=xl/calcChain.xml><?xml version="1.0" encoding="utf-8"?>
<calcChain xmlns="http://schemas.openxmlformats.org/spreadsheetml/2006/main">
  <c r="M7" i="14" l="1"/>
  <c r="M6" i="14"/>
  <c r="K16" i="14"/>
  <c r="K19" i="14"/>
  <c r="K18" i="14"/>
  <c r="K31" i="14"/>
  <c r="K10" i="14"/>
  <c r="K7" i="14"/>
  <c r="M27" i="14" l="1"/>
  <c r="M25" i="14"/>
  <c r="M14" i="14"/>
  <c r="M13" i="14"/>
  <c r="M10" i="14"/>
  <c r="M31" i="14"/>
  <c r="D3" i="15" l="1"/>
  <c r="IL6" i="24" l="1"/>
  <c r="IK6" i="24"/>
  <c r="II6" i="24"/>
  <c r="IJ6" i="24"/>
  <c r="T72" i="7"/>
  <c r="C72" i="7"/>
  <c r="C73" i="7"/>
  <c r="AB40" i="8" l="1"/>
  <c r="I4" i="4" l="1"/>
  <c r="I5" i="4"/>
  <c r="Q5" i="14" l="1"/>
  <c r="I89" i="4" l="1"/>
  <c r="P10" i="5" l="1"/>
  <c r="P11" i="5"/>
  <c r="J5" i="14" l="1"/>
  <c r="O5" i="14" l="1"/>
  <c r="R5" i="14" l="1"/>
  <c r="P5" i="14"/>
  <c r="N5" i="14"/>
  <c r="M5" i="14"/>
  <c r="L5" i="14"/>
  <c r="H5" i="14"/>
  <c r="F35" i="14"/>
  <c r="E35" i="14"/>
  <c r="D35" i="14"/>
  <c r="C21" i="11"/>
  <c r="C18" i="5"/>
  <c r="C16" i="11"/>
  <c r="C192" i="9"/>
  <c r="D159" i="9"/>
  <c r="B159" i="9" s="1"/>
  <c r="F215" i="8"/>
  <c r="B215" i="8" s="1"/>
  <c r="D156" i="7"/>
  <c r="B156" i="7" s="1"/>
  <c r="I40" i="4"/>
  <c r="I41" i="4" s="1"/>
  <c r="I21" i="4"/>
  <c r="P35" i="14" l="1"/>
  <c r="Q35" i="14"/>
  <c r="O35" i="14"/>
  <c r="N35" i="14"/>
  <c r="M35" i="14"/>
  <c r="D34" i="14"/>
  <c r="D21" i="14"/>
  <c r="D22" i="14"/>
  <c r="D23" i="14"/>
  <c r="D24" i="14"/>
  <c r="D25" i="14"/>
  <c r="D26" i="14"/>
  <c r="D27" i="14"/>
  <c r="D28" i="14"/>
  <c r="D29" i="14"/>
  <c r="D30" i="14"/>
  <c r="D31" i="14"/>
  <c r="D32" i="14"/>
  <c r="D33" i="14"/>
  <c r="D20" i="14"/>
  <c r="D18" i="14"/>
  <c r="D19" i="14"/>
  <c r="D17" i="14"/>
  <c r="C265" i="7" l="1"/>
  <c r="C240" i="7"/>
  <c r="C55" i="7" l="1"/>
  <c r="C56" i="7"/>
  <c r="C57" i="7"/>
  <c r="C58" i="7"/>
  <c r="C59" i="7"/>
  <c r="C60" i="7"/>
  <c r="C61" i="7"/>
  <c r="C62" i="7"/>
  <c r="C63" i="7"/>
  <c r="C64" i="7"/>
  <c r="C65" i="7"/>
  <c r="C66" i="7"/>
  <c r="C67" i="7"/>
  <c r="C68" i="7"/>
  <c r="C69" i="7"/>
  <c r="C70" i="7"/>
  <c r="C71" i="7"/>
  <c r="C54" i="7"/>
  <c r="IP6" i="24"/>
  <c r="IO6" i="24"/>
  <c r="IN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Q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S6" i="24"/>
  <c r="IT6" i="24"/>
  <c r="EF6" i="24"/>
  <c r="EE6" i="24"/>
  <c r="ED6" i="24"/>
  <c r="EB6" i="24"/>
  <c r="DZ6" i="24"/>
  <c r="EA6" i="24"/>
  <c r="DX6" i="24"/>
  <c r="DW6" i="24"/>
  <c r="DV6" i="24"/>
  <c r="DS6" i="24"/>
  <c r="DR6" i="24"/>
  <c r="DT6" i="24"/>
  <c r="DP6" i="24"/>
  <c r="DQ6" i="24"/>
  <c r="DO6" i="24"/>
  <c r="C40" i="7"/>
  <c r="IR6" i="24" s="1"/>
  <c r="T40" i="7"/>
  <c r="NW6" i="24"/>
  <c r="NU6" i="24"/>
  <c r="NT6" i="24"/>
  <c r="NS6" i="24"/>
  <c r="NR6" i="24"/>
  <c r="NP6" i="24"/>
  <c r="NO6" i="24"/>
  <c r="NN6" i="24"/>
  <c r="LG6" i="24"/>
  <c r="LF6" i="24"/>
  <c r="LE6" i="24"/>
  <c r="LD6" i="24"/>
  <c r="LC6" i="24"/>
  <c r="JO6" i="24"/>
  <c r="IV6" i="24"/>
  <c r="IU6" i="24"/>
  <c r="DM6" i="24"/>
  <c r="BF6" i="24"/>
  <c r="BE6" i="24"/>
  <c r="AU6" i="24"/>
  <c r="DN6" i="24" l="1"/>
  <c r="D4" i="19"/>
  <c r="D3" i="19"/>
  <c r="D4" i="18"/>
  <c r="D3" i="18"/>
  <c r="D269" i="9" l="1"/>
  <c r="E267" i="9"/>
  <c r="G329" i="8"/>
  <c r="G327" i="8"/>
  <c r="C267" i="7"/>
  <c r="C187" i="7"/>
  <c r="I166" i="4"/>
  <c r="J1" i="7" s="1"/>
  <c r="Z1" i="8" l="1"/>
  <c r="LB6" i="24"/>
  <c r="J2" i="9"/>
  <c r="IE6" i="24"/>
  <c r="S5" i="14"/>
  <c r="S35" i="14" s="1"/>
  <c r="L35" i="14"/>
  <c r="K5" i="14"/>
  <c r="K35" i="14" s="1"/>
  <c r="I5" i="14"/>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Q34" i="14" s="1"/>
  <c r="F33" i="14"/>
  <c r="E33" i="14"/>
  <c r="Q33" i="14" s="1"/>
  <c r="F32" i="14"/>
  <c r="E32" i="14"/>
  <c r="F31" i="14"/>
  <c r="E31" i="14"/>
  <c r="F30" i="14"/>
  <c r="E30" i="14"/>
  <c r="Q30" i="14" s="1"/>
  <c r="F29" i="14"/>
  <c r="E29" i="14"/>
  <c r="Q29" i="14" s="1"/>
  <c r="F28" i="14"/>
  <c r="E28" i="14"/>
  <c r="Q28" i="14" s="1"/>
  <c r="F27" i="14"/>
  <c r="E27" i="14"/>
  <c r="Q27" i="14" s="1"/>
  <c r="F26" i="14"/>
  <c r="E26" i="14"/>
  <c r="Q26" i="14" s="1"/>
  <c r="F25" i="14"/>
  <c r="E25" i="14"/>
  <c r="Q25" i="14" s="1"/>
  <c r="F24" i="14"/>
  <c r="E24" i="14"/>
  <c r="Q24" i="14" s="1"/>
  <c r="F23" i="14"/>
  <c r="E23" i="14"/>
  <c r="Q23" i="14" s="1"/>
  <c r="F22" i="14"/>
  <c r="E22" i="14"/>
  <c r="Q22" i="14" s="1"/>
  <c r="F21" i="14"/>
  <c r="E21" i="14"/>
  <c r="Q21" i="14" s="1"/>
  <c r="F20" i="14"/>
  <c r="E20" i="14"/>
  <c r="Q20" i="14" s="1"/>
  <c r="F19" i="14"/>
  <c r="E19" i="14"/>
  <c r="Q19" i="14" s="1"/>
  <c r="F18" i="14"/>
  <c r="E18" i="14"/>
  <c r="Q18" i="14" s="1"/>
  <c r="F17" i="14"/>
  <c r="E17" i="14"/>
  <c r="Q17" i="14" s="1"/>
  <c r="F16" i="14"/>
  <c r="E16" i="14"/>
  <c r="Q16" i="14" s="1"/>
  <c r="D16" i="14"/>
  <c r="F15" i="14"/>
  <c r="E15" i="14"/>
  <c r="Q15" i="14" s="1"/>
  <c r="D15" i="14"/>
  <c r="F14" i="14"/>
  <c r="E14" i="14"/>
  <c r="D14" i="14"/>
  <c r="F13" i="14"/>
  <c r="E13" i="14"/>
  <c r="D13" i="14"/>
  <c r="F12" i="14"/>
  <c r="E12" i="14"/>
  <c r="Q12" i="14" s="1"/>
  <c r="D12" i="14"/>
  <c r="F11" i="14"/>
  <c r="E11" i="14"/>
  <c r="D11" i="14"/>
  <c r="F10" i="14"/>
  <c r="E10" i="14"/>
  <c r="D10" i="14"/>
  <c r="F9" i="14"/>
  <c r="E9" i="14"/>
  <c r="Q9" i="14" s="1"/>
  <c r="D9" i="14"/>
  <c r="F8" i="14"/>
  <c r="E8" i="14"/>
  <c r="D8" i="14"/>
  <c r="F7" i="14"/>
  <c r="O7" i="14" s="1"/>
  <c r="E7" i="14"/>
  <c r="D7" i="14"/>
  <c r="I7" i="14" s="1"/>
  <c r="F6" i="14"/>
  <c r="E6" i="14"/>
  <c r="D6" i="14"/>
  <c r="D4" i="15"/>
  <c r="B5" i="12"/>
  <c r="B4" i="12"/>
  <c r="C5" i="11"/>
  <c r="C4" i="11"/>
  <c r="E28"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AV166" i="8"/>
  <c r="I40" i="8" s="1"/>
  <c r="BG158" i="8"/>
  <c r="BH147" i="8"/>
  <c r="BH149" i="8" s="1"/>
  <c r="NM6" i="24" s="1"/>
  <c r="BG147" i="8"/>
  <c r="BG149" i="8" s="1"/>
  <c r="NL6" i="24" s="1"/>
  <c r="BF147" i="8"/>
  <c r="BE147" i="8"/>
  <c r="BD147" i="8"/>
  <c r="BC147" i="8"/>
  <c r="BB147" i="8"/>
  <c r="BA147" i="8"/>
  <c r="AZ147" i="8"/>
  <c r="AY147" i="8"/>
  <c r="AX147" i="8"/>
  <c r="AX149" i="8" s="1"/>
  <c r="NC6" i="24" s="1"/>
  <c r="AW147" i="8"/>
  <c r="AW149" i="8" s="1"/>
  <c r="NB6" i="24" s="1"/>
  <c r="AV147" i="8"/>
  <c r="AV149" i="8" s="1"/>
  <c r="NA6" i="24" s="1"/>
  <c r="AU147" i="8"/>
  <c r="AU149" i="8" s="1"/>
  <c r="MZ6" i="24" s="1"/>
  <c r="AT147" i="8"/>
  <c r="AT149" i="8" s="1"/>
  <c r="MY6" i="24" s="1"/>
  <c r="AS147" i="8"/>
  <c r="AS149" i="8" s="1"/>
  <c r="MX6" i="24" s="1"/>
  <c r="AR147" i="8"/>
  <c r="AR149" i="8" s="1"/>
  <c r="MW6" i="24" s="1"/>
  <c r="AQ147" i="8"/>
  <c r="AQ149" i="8" s="1"/>
  <c r="MV6" i="24" s="1"/>
  <c r="AP147" i="8"/>
  <c r="AP149" i="8" s="1"/>
  <c r="MU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Y6" i="24" s="1"/>
  <c r="S147" i="8"/>
  <c r="S149" i="8" s="1"/>
  <c r="LX6" i="24" s="1"/>
  <c r="R147" i="8"/>
  <c r="R149" i="8" s="1"/>
  <c r="LW6" i="24" s="1"/>
  <c r="Q147" i="8"/>
  <c r="Q149" i="8" s="1"/>
  <c r="LV6" i="24" s="1"/>
  <c r="P147" i="8"/>
  <c r="P149" i="8" s="1"/>
  <c r="LU6" i="24" s="1"/>
  <c r="O147" i="8"/>
  <c r="O149" i="8" s="1"/>
  <c r="LT6" i="24" s="1"/>
  <c r="N147" i="8"/>
  <c r="N149" i="8" s="1"/>
  <c r="LS6" i="24" s="1"/>
  <c r="M147" i="8"/>
  <c r="M149" i="8" s="1"/>
  <c r="LR6" i="24" s="1"/>
  <c r="L147" i="8"/>
  <c r="L149" i="8" s="1"/>
  <c r="LQ6" i="24" s="1"/>
  <c r="K147" i="8"/>
  <c r="K149" i="8" s="1"/>
  <c r="LP6" i="24" s="1"/>
  <c r="J147" i="8"/>
  <c r="J149" i="8" s="1"/>
  <c r="LO6" i="24" s="1"/>
  <c r="I147" i="8"/>
  <c r="I149" i="8" s="1"/>
  <c r="LN6" i="24" s="1"/>
  <c r="H147" i="8"/>
  <c r="H149" i="8" s="1"/>
  <c r="LM6" i="24" s="1"/>
  <c r="G147" i="8"/>
  <c r="G149" i="8" s="1"/>
  <c r="LL6" i="24" s="1"/>
  <c r="F147" i="8"/>
  <c r="E147" i="8"/>
  <c r="E149" i="8" s="1"/>
  <c r="LJ6" i="24" s="1"/>
  <c r="D147" i="8"/>
  <c r="D149" i="8" s="1"/>
  <c r="LI6" i="24" s="1"/>
  <c r="C147" i="8"/>
  <c r="BF146" i="8"/>
  <c r="BF148" i="8" s="1"/>
  <c r="BF149" i="8" s="1"/>
  <c r="NK6" i="24" s="1"/>
  <c r="BE146" i="8"/>
  <c r="BE148" i="8" s="1"/>
  <c r="BE149" i="8" s="1"/>
  <c r="NJ6" i="24" s="1"/>
  <c r="BD146" i="8"/>
  <c r="BD148" i="8" s="1"/>
  <c r="BD149" i="8" s="1"/>
  <c r="NI6" i="24" s="1"/>
  <c r="BC146" i="8"/>
  <c r="BC148" i="8" s="1"/>
  <c r="BC149" i="8" s="1"/>
  <c r="NH6" i="24" s="1"/>
  <c r="BB146" i="8"/>
  <c r="BB148" i="8" s="1"/>
  <c r="BB149" i="8" s="1"/>
  <c r="NG6" i="24" s="1"/>
  <c r="BA146" i="8"/>
  <c r="BA148" i="8" s="1"/>
  <c r="BA149" i="8" s="1"/>
  <c r="NF6" i="24" s="1"/>
  <c r="AZ146" i="8"/>
  <c r="AZ148" i="8" s="1"/>
  <c r="AZ149" i="8" s="1"/>
  <c r="NE6" i="24" s="1"/>
  <c r="AY146" i="8"/>
  <c r="AY148" i="8" s="1"/>
  <c r="AO146" i="8"/>
  <c r="AN146" i="8"/>
  <c r="AM146" i="8"/>
  <c r="AM148" i="8" s="1"/>
  <c r="AM149" i="8" s="1"/>
  <c r="MR6" i="24" s="1"/>
  <c r="AL146" i="8"/>
  <c r="AK146" i="8"/>
  <c r="AJ146" i="8"/>
  <c r="AI146" i="8"/>
  <c r="AI148" i="8" s="1"/>
  <c r="AI149" i="8" s="1"/>
  <c r="MN6" i="24" s="1"/>
  <c r="AH146" i="8"/>
  <c r="AG146" i="8"/>
  <c r="AG148" i="8" s="1"/>
  <c r="AG149" i="8" s="1"/>
  <c r="ML6" i="24" s="1"/>
  <c r="AF146" i="8"/>
  <c r="AE146" i="8"/>
  <c r="AD146" i="8"/>
  <c r="AC146" i="8"/>
  <c r="AC148" i="8" s="1"/>
  <c r="AC149" i="8" s="1"/>
  <c r="MH6" i="24" s="1"/>
  <c r="AB146" i="8"/>
  <c r="AA146" i="8"/>
  <c r="AA148" i="8" s="1"/>
  <c r="AA149" i="8" s="1"/>
  <c r="MF6" i="24" s="1"/>
  <c r="Z146" i="8"/>
  <c r="Y146" i="8"/>
  <c r="Y148" i="8" s="1"/>
  <c r="Y149" i="8" s="1"/>
  <c r="MD6" i="24" s="1"/>
  <c r="X146" i="8"/>
  <c r="W146" i="8"/>
  <c r="W148" i="8" s="1"/>
  <c r="W149" i="8" s="1"/>
  <c r="MB6" i="24" s="1"/>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I43" i="8"/>
  <c r="AV42" i="8"/>
  <c r="AV41" i="8"/>
  <c r="AV40" i="8"/>
  <c r="AR40" i="8"/>
  <c r="T40" i="8"/>
  <c r="BH36" i="8"/>
  <c r="I213" i="7"/>
  <c r="I212" i="7"/>
  <c r="P186" i="7"/>
  <c r="C82" i="7"/>
  <c r="R254" i="7"/>
  <c r="C242" i="7"/>
  <c r="R219" i="7"/>
  <c r="R182" i="7"/>
  <c r="R148" i="7"/>
  <c r="R145" i="7"/>
  <c r="R108" i="7"/>
  <c r="C84" i="7"/>
  <c r="T73" i="7"/>
  <c r="IM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C53" i="7"/>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K6" i="14" l="1"/>
  <c r="S38" i="7"/>
  <c r="CN6" i="24" s="1"/>
  <c r="T100" i="8"/>
  <c r="S44" i="9"/>
  <c r="AY149" i="8"/>
  <c r="ND6" i="24" s="1"/>
  <c r="AE148" i="8"/>
  <c r="AE149" i="8" s="1"/>
  <c r="MJ6" i="24" s="1"/>
  <c r="U148" i="8"/>
  <c r="U149" i="8" s="1"/>
  <c r="LZ6" i="24" s="1"/>
  <c r="AO148" i="8"/>
  <c r="AO149" i="8" s="1"/>
  <c r="MT6" i="24" s="1"/>
  <c r="AK148" i="8"/>
  <c r="AK149" i="8" s="1"/>
  <c r="MP6" i="24" s="1"/>
  <c r="C148" i="8"/>
  <c r="C149" i="8" s="1"/>
  <c r="LH6" i="24" s="1"/>
  <c r="K23" i="14"/>
  <c r="K28" i="14"/>
  <c r="K20" i="14"/>
  <c r="H14" i="14"/>
  <c r="Q14" i="14"/>
  <c r="L31" i="14"/>
  <c r="H31" i="14"/>
  <c r="Q31" i="14"/>
  <c r="H32" i="14"/>
  <c r="Q32" i="14"/>
  <c r="H11" i="14"/>
  <c r="Q11" i="14"/>
  <c r="H13" i="14"/>
  <c r="Q13" i="14"/>
  <c r="H10" i="14"/>
  <c r="Q10" i="14"/>
  <c r="Q8" i="14"/>
  <c r="H8" i="14"/>
  <c r="Q7" i="14"/>
  <c r="H7" i="14"/>
  <c r="O6" i="14"/>
  <c r="H6" i="14"/>
  <c r="Q6" i="14"/>
  <c r="S6" i="14"/>
  <c r="P8" i="14"/>
  <c r="O8" i="14"/>
  <c r="N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O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O10" i="14"/>
  <c r="P11" i="14"/>
  <c r="O11" i="14"/>
  <c r="N11" i="14"/>
  <c r="M11" i="14"/>
  <c r="P13" i="14"/>
  <c r="L13" i="14"/>
  <c r="O13" i="14"/>
  <c r="P15" i="14"/>
  <c r="O15" i="14"/>
  <c r="N15" i="14"/>
  <c r="M15" i="14"/>
  <c r="N6" i="14"/>
  <c r="P6" i="14"/>
  <c r="P7" i="14"/>
  <c r="N7" i="14"/>
  <c r="N31" i="14"/>
  <c r="P31" i="14"/>
  <c r="O31" i="14"/>
  <c r="O25" i="14"/>
  <c r="N25" i="14"/>
  <c r="P19" i="14"/>
  <c r="O19" i="14"/>
  <c r="N19" i="14"/>
  <c r="M19" i="14"/>
  <c r="P16" i="14"/>
  <c r="M16" i="14"/>
  <c r="O16" i="14"/>
  <c r="N16" i="14"/>
  <c r="O18" i="14"/>
  <c r="P18" i="14"/>
  <c r="N10" i="14"/>
  <c r="N13" i="14"/>
  <c r="M18" i="14"/>
  <c r="N18" i="14"/>
  <c r="L6" i="14"/>
  <c r="I35" i="14"/>
  <c r="I31" i="14"/>
  <c r="I34" i="14"/>
  <c r="K22" i="14"/>
  <c r="K24" i="14"/>
  <c r="K26" i="14"/>
  <c r="K27" i="14"/>
  <c r="K30" i="14"/>
  <c r="K32" i="14"/>
  <c r="K34" i="14"/>
  <c r="S82" i="9"/>
  <c r="S43" i="9"/>
  <c r="S42" i="9"/>
  <c r="S80" i="9"/>
  <c r="K21" i="14"/>
  <c r="K25" i="14"/>
  <c r="K29" i="14"/>
  <c r="K33" i="14"/>
  <c r="T67" i="8"/>
  <c r="AB100" i="8"/>
  <c r="F148" i="8"/>
  <c r="F149" i="8" s="1"/>
  <c r="LK6" i="24" s="1"/>
  <c r="V148" i="8"/>
  <c r="V149" i="8" s="1"/>
  <c r="MA6" i="24" s="1"/>
  <c r="X148" i="8"/>
  <c r="X149" i="8" s="1"/>
  <c r="MC6" i="24" s="1"/>
  <c r="Z148" i="8"/>
  <c r="Z149" i="8" s="1"/>
  <c r="ME6" i="24" s="1"/>
  <c r="AB148" i="8"/>
  <c r="AB149" i="8" s="1"/>
  <c r="MG6" i="24" s="1"/>
  <c r="AD148" i="8"/>
  <c r="AD149" i="8" s="1"/>
  <c r="MI6" i="24" s="1"/>
  <c r="AF148" i="8"/>
  <c r="AF149" i="8" s="1"/>
  <c r="MK6" i="24" s="1"/>
  <c r="AH148" i="8"/>
  <c r="AH149" i="8" s="1"/>
  <c r="MM6" i="24" s="1"/>
  <c r="AJ148" i="8"/>
  <c r="AJ149" i="8" s="1"/>
  <c r="MO6" i="24" s="1"/>
  <c r="AL148" i="8"/>
  <c r="AL149" i="8" s="1"/>
  <c r="MQ6" i="24" s="1"/>
  <c r="AN148" i="8"/>
  <c r="AN149" i="8" s="1"/>
  <c r="MS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34" i="14"/>
  <c r="S33" i="14"/>
  <c r="S32" i="14"/>
  <c r="S31" i="14"/>
  <c r="S30" i="14"/>
  <c r="S29" i="14"/>
  <c r="S28" i="14"/>
  <c r="S27" i="14"/>
  <c r="S26" i="14"/>
  <c r="S25" i="14"/>
  <c r="S24" i="14"/>
  <c r="S23" i="14"/>
  <c r="S22" i="14"/>
  <c r="S21" i="14"/>
  <c r="S20" i="14"/>
  <c r="S19" i="14"/>
  <c r="S18" i="14"/>
  <c r="S17" i="14"/>
  <c r="S16" i="14"/>
  <c r="S15" i="14"/>
  <c r="S14" i="14"/>
  <c r="S13" i="14"/>
  <c r="S12" i="14"/>
  <c r="S7" i="14"/>
  <c r="L8" i="14"/>
  <c r="S9" i="14"/>
  <c r="L10" i="14"/>
  <c r="S11" i="14"/>
  <c r="H12" i="14"/>
  <c r="C28" i="11"/>
  <c r="G28" i="11"/>
  <c r="L7" i="14"/>
  <c r="S8" i="14"/>
  <c r="H9" i="14"/>
  <c r="L9" i="14"/>
  <c r="S10" i="14"/>
  <c r="L11" i="14"/>
  <c r="I6" i="14"/>
  <c r="I8" i="14"/>
  <c r="K8" i="14"/>
  <c r="I9" i="14"/>
  <c r="K9" i="14"/>
  <c r="I10" i="14"/>
  <c r="I11" i="14"/>
  <c r="K11" i="14"/>
  <c r="I12" i="14"/>
  <c r="K12" i="14"/>
  <c r="I13" i="14"/>
  <c r="K13" i="14"/>
  <c r="I14" i="14"/>
  <c r="K14" i="14"/>
  <c r="I15" i="14"/>
  <c r="K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LA6" i="24" s="1"/>
  <c r="I164" i="4"/>
  <c r="KZ6" i="24" s="1"/>
  <c r="I163" i="4"/>
  <c r="KY6" i="24" s="1"/>
  <c r="I161" i="4"/>
  <c r="KW6" i="24" s="1"/>
  <c r="I160" i="4"/>
  <c r="I158" i="4"/>
  <c r="KT6" i="24" s="1"/>
  <c r="I157" i="4"/>
  <c r="KS6" i="24" s="1"/>
  <c r="I156" i="4"/>
  <c r="KR6" i="24" s="1"/>
  <c r="I155" i="4"/>
  <c r="KQ6" i="24" s="1"/>
  <c r="I154" i="4"/>
  <c r="KP6" i="24" s="1"/>
  <c r="I153" i="4"/>
  <c r="KO6" i="24" s="1"/>
  <c r="I152" i="4"/>
  <c r="KN6" i="24" s="1"/>
  <c r="I151" i="4"/>
  <c r="KM6" i="24" s="1"/>
  <c r="I150" i="4"/>
  <c r="KL6" i="24" s="1"/>
  <c r="I149" i="4"/>
  <c r="KK6" i="24" s="1"/>
  <c r="I148" i="4"/>
  <c r="KJ6" i="24" s="1"/>
  <c r="I147" i="4"/>
  <c r="KI6" i="24" s="1"/>
  <c r="I146" i="4"/>
  <c r="KH6" i="24" s="1"/>
  <c r="I145" i="4"/>
  <c r="KG6" i="24" s="1"/>
  <c r="I144" i="4"/>
  <c r="KF6" i="24" s="1"/>
  <c r="I143" i="4"/>
  <c r="KE6" i="24" s="1"/>
  <c r="I142" i="4"/>
  <c r="KD6" i="24" s="1"/>
  <c r="I141" i="4"/>
  <c r="KC6" i="24" s="1"/>
  <c r="I140" i="4"/>
  <c r="KB6" i="24" s="1"/>
  <c r="I139" i="4"/>
  <c r="KA6" i="24" s="1"/>
  <c r="I138" i="4"/>
  <c r="JZ6" i="24" s="1"/>
  <c r="I137" i="4"/>
  <c r="JY6" i="24" s="1"/>
  <c r="I136" i="4"/>
  <c r="JX6" i="24" s="1"/>
  <c r="I135" i="4"/>
  <c r="JW6" i="24" s="1"/>
  <c r="I133" i="4"/>
  <c r="S202" i="8" s="1"/>
  <c r="I132" i="4"/>
  <c r="I131" i="4"/>
  <c r="JS6" i="24" s="1"/>
  <c r="I130" i="4"/>
  <c r="JR6" i="24" s="1"/>
  <c r="I129" i="4"/>
  <c r="P198" i="8" s="1"/>
  <c r="I128" i="4"/>
  <c r="JP6" i="24" s="1"/>
  <c r="I127" i="4"/>
  <c r="JN6" i="24" s="1"/>
  <c r="I126" i="4"/>
  <c r="JM6" i="24" s="1"/>
  <c r="I125" i="4"/>
  <c r="JL6" i="24" s="1"/>
  <c r="I124" i="4"/>
  <c r="JK6" i="24" s="1"/>
  <c r="I123" i="4"/>
  <c r="JJ6" i="24" s="1"/>
  <c r="I122" i="4"/>
  <c r="JI6" i="24" s="1"/>
  <c r="I121" i="4"/>
  <c r="JH6" i="24" s="1"/>
  <c r="I120" i="4"/>
  <c r="JG6" i="24" s="1"/>
  <c r="I119" i="4"/>
  <c r="JF6" i="24" s="1"/>
  <c r="I118" i="4"/>
  <c r="JE6" i="24" s="1"/>
  <c r="I117" i="4"/>
  <c r="JD6" i="24" s="1"/>
  <c r="I116" i="4"/>
  <c r="JC6" i="24" s="1"/>
  <c r="I115" i="4"/>
  <c r="JB6" i="24" s="1"/>
  <c r="I114" i="4"/>
  <c r="JA6" i="24" s="1"/>
  <c r="I113" i="4"/>
  <c r="IZ6" i="24" s="1"/>
  <c r="I112" i="4"/>
  <c r="IY6" i="24" s="1"/>
  <c r="I111" i="4"/>
  <c r="IX6" i="24" s="1"/>
  <c r="I110" i="4"/>
  <c r="IW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8" i="4"/>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9" i="4"/>
  <c r="I28" i="4"/>
  <c r="I27" i="4"/>
  <c r="AH6" i="24" s="1"/>
  <c r="I26" i="4"/>
  <c r="AG6" i="24" s="1"/>
  <c r="I25" i="4"/>
  <c r="AF6" i="24" s="1"/>
  <c r="I24" i="4"/>
  <c r="AE6" i="24" s="1"/>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N144" i="9" l="1"/>
  <c r="M102" i="7"/>
  <c r="AM132" i="8"/>
  <c r="BC6" i="24"/>
  <c r="AJ6" i="24"/>
  <c r="JU6" i="24"/>
  <c r="JT6" i="24"/>
  <c r="K202" i="8"/>
  <c r="AJ202" i="8" s="1"/>
  <c r="JQ6" i="24"/>
  <c r="BA27" i="8"/>
  <c r="AC6" i="24"/>
  <c r="I42" i="4"/>
  <c r="AW6" i="24" s="1"/>
  <c r="I162" i="4"/>
  <c r="KX6" i="24" s="1"/>
  <c r="KV6" i="24"/>
  <c r="Q6" i="24"/>
  <c r="O84" i="7"/>
  <c r="M6" i="24"/>
  <c r="I34" i="4"/>
  <c r="AO6" i="24" s="1"/>
  <c r="AM129" i="8"/>
  <c r="AI6" i="24"/>
  <c r="G133" i="9"/>
  <c r="V7" i="5"/>
  <c r="F6" i="24" s="1"/>
  <c r="V8" i="5"/>
  <c r="P107" i="9"/>
  <c r="Y6" i="24"/>
  <c r="W6" i="24"/>
  <c r="V6" i="24"/>
  <c r="U6" i="24"/>
  <c r="V11" i="5"/>
  <c r="V10" i="5"/>
  <c r="I6" i="24" s="1"/>
  <c r="V6" i="5"/>
  <c r="V9" i="5"/>
  <c r="H6" i="24" s="1"/>
  <c r="J6" i="24"/>
  <c r="J5" i="24"/>
  <c r="I5" i="24"/>
  <c r="H5" i="24"/>
  <c r="G6" i="24"/>
  <c r="G5" i="24"/>
  <c r="U17" i="5"/>
  <c r="D18" i="5" s="1"/>
  <c r="E5" i="24"/>
  <c r="L6" i="7"/>
  <c r="CD6" i="24"/>
  <c r="AB6" i="24"/>
  <c r="A6" i="24"/>
  <c r="AR6" i="24"/>
  <c r="CS6" i="24"/>
  <c r="F12" i="7"/>
  <c r="P89" i="9"/>
  <c r="O130" i="9"/>
  <c r="C159" i="9" s="1"/>
  <c r="AV117" i="8"/>
  <c r="D215" i="8" s="1"/>
  <c r="O85" i="7"/>
  <c r="J197" i="9"/>
  <c r="AB253" i="8"/>
  <c r="P124" i="8"/>
  <c r="Q333" i="8" s="1"/>
  <c r="I192" i="7"/>
  <c r="G137" i="9"/>
  <c r="D11" i="9"/>
  <c r="G93" i="7"/>
  <c r="G271" i="7" s="1"/>
  <c r="D17" i="7"/>
  <c r="I16" i="8"/>
  <c r="J199" i="9"/>
  <c r="G140" i="9"/>
  <c r="M18" i="8"/>
  <c r="P127" i="8"/>
  <c r="F19" i="7"/>
  <c r="F13" i="9"/>
  <c r="AB255" i="8"/>
  <c r="I194" i="7"/>
  <c r="G96" i="7"/>
  <c r="G272" i="7" s="1"/>
  <c r="I13" i="9"/>
  <c r="AC126" i="8"/>
  <c r="W18" i="8"/>
  <c r="J139" i="9"/>
  <c r="J95" i="7"/>
  <c r="I19" i="7"/>
  <c r="N158" i="9"/>
  <c r="G144" i="9"/>
  <c r="I25" i="8"/>
  <c r="AO214" i="8"/>
  <c r="N155" i="7"/>
  <c r="D26" i="7"/>
  <c r="D20" i="9"/>
  <c r="P131" i="8"/>
  <c r="G100" i="7"/>
  <c r="G159" i="9"/>
  <c r="N15" i="9"/>
  <c r="AB263" i="8"/>
  <c r="I202" i="7"/>
  <c r="G156" i="7"/>
  <c r="J207" i="9"/>
  <c r="N215" i="8"/>
  <c r="AP20" i="8"/>
  <c r="N21" i="7"/>
  <c r="M10" i="9"/>
  <c r="Q14" i="9"/>
  <c r="AZ19" i="8"/>
  <c r="Q20" i="7"/>
  <c r="M19" i="9"/>
  <c r="AO215" i="8"/>
  <c r="N156" i="7"/>
  <c r="J214" i="9"/>
  <c r="AB270" i="8"/>
  <c r="I210" i="7"/>
  <c r="N159" i="9"/>
  <c r="AL24" i="8"/>
  <c r="M25" i="7"/>
  <c r="U33" i="8"/>
  <c r="F33" i="7"/>
  <c r="H35" i="9"/>
  <c r="G148" i="9"/>
  <c r="P135" i="8"/>
  <c r="G104" i="7"/>
  <c r="N149" i="9"/>
  <c r="Q35" i="9"/>
  <c r="AM136" i="8"/>
  <c r="M106"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9" i="7"/>
  <c r="G154" i="7"/>
  <c r="G131" i="9"/>
  <c r="F15" i="9"/>
  <c r="G87" i="7"/>
  <c r="F21" i="7"/>
  <c r="G157" i="9"/>
  <c r="M20" i="8"/>
  <c r="H157" i="9"/>
  <c r="S213" i="8"/>
  <c r="I21" i="8" s="1"/>
  <c r="P121" i="8"/>
  <c r="G90" i="7"/>
  <c r="D22" i="7"/>
  <c r="G134" i="9"/>
  <c r="H154" i="7"/>
  <c r="M134" i="9"/>
  <c r="I22" i="8"/>
  <c r="H155" i="7"/>
  <c r="H158" i="9"/>
  <c r="S214" i="8"/>
  <c r="D23" i="7"/>
  <c r="D17" i="9"/>
  <c r="AQ121" i="8"/>
  <c r="L90" i="7"/>
  <c r="G136" i="9"/>
  <c r="I15" i="8"/>
  <c r="D16" i="7"/>
  <c r="D10" i="9"/>
  <c r="P123" i="8"/>
  <c r="G92" i="7"/>
  <c r="J140" i="9"/>
  <c r="AC127" i="8"/>
  <c r="W19" i="8"/>
  <c r="I20" i="7"/>
  <c r="I14" i="9"/>
  <c r="J96" i="7"/>
  <c r="J201" i="9"/>
  <c r="AB257" i="8"/>
  <c r="AO213" i="8"/>
  <c r="P129" i="8"/>
  <c r="I196" i="7"/>
  <c r="N154" i="7"/>
  <c r="N157" i="9"/>
  <c r="D19" i="9"/>
  <c r="G98" i="7"/>
  <c r="D25" i="7"/>
  <c r="G142" i="9"/>
  <c r="I24" i="8"/>
  <c r="M98" i="7"/>
  <c r="N142" i="9"/>
  <c r="P133" i="8"/>
  <c r="G146" i="9"/>
  <c r="D21" i="9"/>
  <c r="I26" i="8"/>
  <c r="G102" i="7"/>
  <c r="D27" i="7"/>
  <c r="S215" i="8"/>
  <c r="H156" i="7"/>
  <c r="I203" i="7" s="1"/>
  <c r="H159" i="9"/>
  <c r="J208" i="9" s="1"/>
  <c r="M16" i="9" s="1"/>
  <c r="M22" i="7"/>
  <c r="J209" i="9"/>
  <c r="H160" i="9"/>
  <c r="M17" i="9"/>
  <c r="AB265" i="8"/>
  <c r="AL22" i="8"/>
  <c r="I204" i="7"/>
  <c r="S216" i="8"/>
  <c r="H157" i="7"/>
  <c r="M23" i="7"/>
  <c r="C2" i="14"/>
  <c r="J210" i="9"/>
  <c r="M11" i="9"/>
  <c r="AL16" i="8"/>
  <c r="AB266" i="8"/>
  <c r="I206" i="7"/>
  <c r="M17" i="7"/>
  <c r="J212" i="9"/>
  <c r="AB268" i="8"/>
  <c r="AP18" i="8"/>
  <c r="I208" i="7"/>
  <c r="N13" i="9"/>
  <c r="N19" i="7"/>
  <c r="Q13" i="9"/>
  <c r="AZ18" i="8"/>
  <c r="Q19" i="7"/>
  <c r="N160" i="9"/>
  <c r="M20" i="9"/>
  <c r="AL25" i="8"/>
  <c r="AO216" i="8"/>
  <c r="N157" i="7"/>
  <c r="M26" i="7"/>
  <c r="M21" i="9"/>
  <c r="AL26" i="8"/>
  <c r="M27" i="7"/>
  <c r="K35" i="9"/>
  <c r="P136" i="8"/>
  <c r="AH33" i="8"/>
  <c r="G105" i="7"/>
  <c r="G149" i="9"/>
  <c r="I33" i="7"/>
  <c r="AM134" i="8"/>
  <c r="AR33" i="8"/>
  <c r="M105"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V6" i="24" s="1"/>
  <c r="H28" i="9"/>
  <c r="H30" i="9"/>
  <c r="H32" i="9"/>
  <c r="D34" i="9"/>
  <c r="N28" i="9"/>
  <c r="N30" i="9"/>
  <c r="N32" i="9"/>
  <c r="N34" i="9"/>
  <c r="F24" i="9"/>
  <c r="F25" i="9"/>
  <c r="F26" i="9"/>
  <c r="I159" i="4"/>
  <c r="KU6" i="24" s="1"/>
  <c r="J24" i="9"/>
  <c r="N23" i="9"/>
  <c r="M16" i="7" l="1"/>
  <c r="AL15" i="8"/>
  <c r="AB251" i="8"/>
  <c r="G244" i="7"/>
  <c r="I190" i="7"/>
  <c r="Q304" i="8"/>
  <c r="Q331" i="8"/>
  <c r="G89" i="7"/>
  <c r="E6" i="24"/>
  <c r="J271" i="9"/>
  <c r="J248" i="9"/>
  <c r="J195" i="9"/>
  <c r="NQ6" i="24"/>
  <c r="NV6" i="24"/>
  <c r="G269" i="7"/>
  <c r="J273" i="9"/>
  <c r="J250" i="9"/>
  <c r="J275" i="9"/>
  <c r="J252" i="9"/>
  <c r="G248" i="7"/>
  <c r="G273" i="7"/>
  <c r="J274" i="9"/>
  <c r="J251" i="9"/>
  <c r="P120" i="8"/>
  <c r="F5" i="24"/>
  <c r="G247" i="7"/>
  <c r="Q307" i="8"/>
  <c r="Q334" i="8"/>
  <c r="Q308" i="8"/>
  <c r="Q335" i="8"/>
  <c r="J26" i="9"/>
  <c r="C154" i="7"/>
  <c r="P154" i="7"/>
  <c r="C156" i="7"/>
  <c r="P156" i="7"/>
  <c r="N25" i="9"/>
  <c r="AB264" i="8"/>
  <c r="AL21" i="8"/>
  <c r="D16" i="9"/>
  <c r="R150" i="7"/>
  <c r="R37" i="7"/>
  <c r="R1" i="7"/>
  <c r="G246" i="7"/>
  <c r="R78" i="9"/>
  <c r="R40" i="9"/>
  <c r="R1" i="9"/>
  <c r="R154" i="9"/>
  <c r="Q306" i="8"/>
  <c r="BG1" i="8"/>
  <c r="BG69" i="8"/>
  <c r="BH37" i="8"/>
  <c r="BH140" i="8"/>
  <c r="BG210" i="8"/>
  <c r="BG161" i="8"/>
  <c r="AZ186"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H79"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58"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H123"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B3" authorId="0" shapeId="0">
      <text>
        <r>
          <rPr>
            <sz val="11"/>
            <color indexed="10"/>
            <rFont val="ＭＳ Ｐゴシック"/>
            <family val="3"/>
            <charset val="128"/>
          </rPr>
          <t>登録を希望する種類ごとに
作成すること。</t>
        </r>
      </text>
    </comment>
    <comment ref="F5" authorId="0" shapeId="0">
      <text>
        <r>
          <rPr>
            <sz val="11"/>
            <color indexed="10"/>
            <rFont val="ＭＳ Ｐゴシック"/>
            <family val="3"/>
            <charset val="128"/>
          </rPr>
          <t>記入は任意とします。</t>
        </r>
      </text>
    </comment>
    <comment ref="I5" authorId="0" shapeId="0">
      <text>
        <r>
          <rPr>
            <sz val="11"/>
            <color indexed="10"/>
            <rFont val="ＭＳ Ｐゴシック"/>
            <family val="3"/>
            <charset val="128"/>
          </rPr>
          <t>直前２営業年度の
完成工事（測量等実績）について記載すること。</t>
        </r>
      </text>
    </comment>
    <comment ref="H6" authorId="0" shapeId="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<sst xmlns="http://schemas.openxmlformats.org/spreadsheetml/2006/main" count="4780" uniqueCount="2646">
  <si>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</si>
  <si>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</si>
  <si>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</si>
  <si>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</si>
  <si>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</si>
  <si>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</si>
  <si>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</si>
  <si>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</si>
  <si>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</si>
  <si>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</si>
  <si>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</si>
  <si>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</si>
  <si>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</si>
  <si>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</si>
  <si>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</si>
  <si>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</si>
  <si>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</si>
  <si>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</si>
  <si>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</si>
  <si>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</si>
  <si>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</si>
  <si>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</si>
  <si>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</si>
  <si>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</si>
  <si>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</si>
  <si>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</si>
  <si>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</si>
  <si>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</si>
  <si>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</si>
  <si>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</si>
  <si>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</si>
  <si>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</si>
  <si>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</si>
  <si>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</si>
  <si>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</si>
  <si>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</si>
  <si>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</si>
  <si>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</si>
  <si>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</si>
  <si>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</si>
  <si>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</si>
  <si>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</si>
  <si>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</si>
  <si>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</si>
  <si>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</si>
  <si>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</si>
  <si>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</si>
  <si>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</si>
  <si>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</si>
  <si>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</si>
  <si>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</si>
  <si>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</si>
  <si>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</si>
  <si>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</si>
  <si>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</si>
  <si>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</si>
  <si>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</si>
  <si>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</si>
  <si>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</si>
  <si>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</si>
  <si>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</si>
  <si>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</si>
  <si>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</si>
  <si>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</si>
  <si>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</si>
  <si>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</si>
  <si>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</si>
  <si>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</si>
  <si>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</si>
  <si>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</si>
  <si>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</si>
  <si>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</si>
  <si>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</si>
  <si>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</si>
  <si>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</si>
  <si>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</si>
  <si>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</si>
  <si>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</si>
  <si>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</si>
  <si>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</si>
  <si>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</si>
  <si>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</si>
  <si>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</si>
  <si>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</si>
  <si>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</si>
  <si>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</si>
  <si>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</si>
  <si>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</si>
  <si>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</si>
  <si>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</si>
  <si>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</si>
  <si>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</si>
  <si>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</si>
  <si>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</si>
  <si>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</si>
  <si>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</si>
  <si>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</si>
  <si>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</si>
  <si>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</si>
  <si>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</si>
  <si>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</si>
  <si>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</si>
  <si>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</si>
  <si>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</si>
  <si>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</si>
  <si>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</si>
  <si>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</si>
  <si>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</si>
  <si>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</si>
  <si>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</si>
  <si>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</si>
  <si>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</si>
  <si>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</si>
  <si>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</si>
  <si>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</si>
  <si>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</si>
  <si>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</si>
  <si>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</si>
  <si>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</si>
  <si>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</si>
  <si>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</si>
  <si>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</si>
  <si>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</si>
  <si>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</si>
  <si>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</si>
  <si>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</si>
  <si>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</si>
  <si>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</si>
  <si>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</si>
  <si>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</si>
  <si>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</si>
  <si>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</si>
  <si>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</si>
  <si>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</si>
  <si>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</si>
  <si>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</si>
  <si>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</si>
  <si>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</si>
  <si>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</si>
  <si>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</si>
  <si>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</si>
  <si>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</si>
  <si>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</si>
  <si>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</si>
  <si>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</si>
  <si>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</si>
  <si>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</si>
  <si>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</si>
  <si>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</si>
  <si>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</si>
  <si>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</si>
  <si>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</si>
  <si>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</si>
  <si>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</si>
  <si>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</si>
  <si>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</si>
  <si>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</si>
  <si>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</si>
  <si>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</si>
  <si>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</si>
  <si>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</si>
  <si>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</si>
  <si>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</si>
  <si>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</si>
  <si>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</si>
  <si>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</si>
  <si>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</si>
  <si>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</si>
  <si>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</si>
  <si>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</si>
  <si>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</si>
  <si>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</si>
  <si>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</si>
  <si>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</si>
  <si>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</si>
  <si>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</si>
  <si>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</si>
  <si>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</si>
  <si>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</si>
  <si>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</si>
  <si>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</si>
  <si>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</si>
  <si>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</si>
  <si>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</si>
  <si>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</si>
  <si>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</si>
  <si>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</si>
  <si>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</si>
  <si>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</si>
  <si>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</si>
  <si>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</si>
  <si>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</si>
  <si>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</si>
  <si>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</si>
  <si>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</si>
  <si>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</si>
  <si>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</si>
  <si>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</si>
  <si>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</si>
  <si>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</si>
  <si>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</si>
  <si>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</si>
  <si>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</si>
  <si>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</si>
  <si>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</si>
  <si>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</si>
  <si>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</si>
  <si>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</si>
  <si>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</si>
  <si>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</si>
  <si>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</si>
  <si>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</si>
  <si>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</si>
  <si>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</si>
  <si>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</si>
  <si>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</si>
  <si>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</si>
  <si>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</si>
  <si>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</si>
  <si>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</si>
  <si>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</si>
  <si>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</si>
  <si>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</si>
  <si>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</si>
  <si>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</si>
  <si>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</si>
  <si>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</si>
  <si>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</si>
  <si>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</si>
  <si>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</si>
  <si>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</si>
  <si>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</si>
  <si>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</si>
  <si>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</si>
  <si>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</si>
  <si>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</si>
  <si>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</si>
  <si>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</si>
  <si>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</si>
  <si>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</si>
  <si>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</si>
  <si>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</si>
  <si>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</si>
  <si>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</si>
  <si>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</si>
  <si>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</si>
  <si>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</si>
  <si>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</si>
  <si>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</si>
  <si>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</si>
  <si>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</si>
  <si>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</si>
  <si>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</si>
  <si>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</si>
  <si>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</si>
  <si>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</si>
  <si>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</si>
  <si>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</si>
  <si>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</si>
  <si>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</si>
  <si>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</si>
  <si>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</si>
  <si>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</si>
  <si>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</si>
  <si>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</si>
  <si>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</si>
  <si>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</si>
  <si>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</si>
  <si>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</si>
  <si>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</si>
  <si>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</si>
  <si>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</si>
  <si>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</si>
  <si>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</si>
  <si>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</si>
  <si>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</si>
  <si>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</si>
  <si>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</si>
  <si>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</si>
  <si>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</si>
  <si>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</si>
  <si>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</si>
  <si>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</si>
  <si>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</si>
  <si>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</si>
  <si>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</si>
  <si>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</si>
  <si>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</si>
  <si>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</si>
  <si>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</si>
  <si>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</si>
  <si>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</si>
  <si>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</si>
  <si>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</si>
  <si>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</si>
  <si>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</si>
  <si>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</si>
  <si>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</si>
  <si>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</si>
  <si>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</si>
  <si>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</si>
  <si>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</si>
  <si>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</si>
  <si>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</si>
  <si>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</si>
  <si>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</si>
  <si>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</si>
  <si>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</si>
  <si>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</si>
  <si>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</si>
  <si>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</si>
  <si>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</si>
  <si>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</si>
  <si>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</si>
  <si>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</si>
  <si>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</si>
  <si>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</si>
  <si>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</si>
  <si>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</si>
  <si>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</si>
  <si>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</si>
  <si>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</si>
  <si>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</si>
  <si>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</si>
  <si>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</si>
  <si>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</si>
  <si>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</si>
  <si>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</si>
  <si>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</si>
  <si>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</si>
  <si>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</si>
  <si>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</si>
  <si>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</si>
  <si>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</si>
  <si>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</si>
  <si>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</si>
  <si>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</si>
  <si>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</si>
  <si>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</si>
  <si>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</si>
  <si>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</si>
  <si>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</si>
  <si>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</si>
  <si>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</si>
  <si>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</si>
  <si>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</si>
  <si>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</si>
  <si>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</si>
  <si>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</si>
  <si>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</si>
  <si>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</si>
  <si>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</si>
  <si>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</si>
  <si>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</si>
  <si>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</si>
  <si>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</si>
  <si>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</si>
  <si>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</si>
  <si>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</si>
  <si>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</si>
  <si>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</si>
  <si>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</si>
  <si>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</si>
  <si>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</si>
  <si>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</si>
  <si>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</si>
  <si>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</si>
  <si>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</si>
  <si>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</si>
  <si>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</si>
  <si>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</si>
  <si>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</si>
  <si>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</si>
  <si>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</si>
  <si>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</si>
  <si>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</si>
  <si>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</si>
  <si>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</si>
  <si>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</si>
  <si>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</si>
  <si>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</si>
  <si>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</si>
  <si>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</si>
  <si>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</si>
  <si>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</si>
  <si>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</si>
  <si>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</si>
  <si>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</si>
  <si>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</si>
  <si>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</si>
  <si>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</si>
  <si>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</si>
  <si>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</si>
  <si>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</si>
  <si>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</si>
  <si>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</si>
  <si>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</si>
  <si>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</si>
  <si>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</si>
  <si>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</si>
  <si>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</si>
  <si>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</si>
  <si>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</si>
  <si>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</si>
  <si>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</si>
  <si>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</si>
  <si>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</si>
  <si>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</si>
  <si>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</si>
  <si>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</si>
  <si>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</si>
  <si>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</si>
  <si>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</si>
  <si>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</si>
  <si>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</si>
  <si>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</si>
  <si>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</si>
  <si>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</si>
  <si>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</si>
  <si>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</si>
  <si>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</si>
  <si>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</si>
  <si>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</si>
  <si>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</si>
  <si>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</si>
  <si>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</si>
  <si>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</si>
  <si>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</si>
  <si>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</si>
  <si>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</si>
  <si>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</si>
  <si>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</si>
  <si>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</si>
  <si>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</si>
  <si>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</si>
  <si>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</si>
  <si>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</si>
  <si>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</si>
  <si>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</si>
  <si>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</si>
  <si>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</si>
  <si>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</si>
  <si>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</si>
  <si>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</si>
  <si>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</si>
  <si>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</si>
  <si>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</si>
  <si>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</si>
  <si>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</si>
  <si>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</si>
  <si>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</si>
  <si>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</si>
  <si>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</si>
  <si>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</si>
  <si>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</si>
  <si>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</si>
  <si>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</si>
  <si>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</si>
  <si>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</si>
  <si>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</si>
  <si>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</si>
  <si>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</si>
  <si>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</si>
  <si>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</si>
  <si>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</si>
  <si>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</si>
  <si>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</si>
  <si>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</si>
  <si>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</si>
  <si>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</si>
  <si>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</si>
  <si>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</si>
  <si>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</si>
  <si>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</si>
  <si>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</si>
  <si>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</si>
  <si>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</si>
  <si>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</si>
  <si>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</si>
  <si>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</si>
  <si>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</si>
  <si>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</si>
  <si>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</si>
  <si>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</si>
  <si>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</si>
  <si>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</si>
  <si>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</si>
  <si>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</si>
  <si>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</si>
  <si>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</si>
  <si>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</si>
  <si>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</si>
  <si>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</si>
  <si>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</si>
  <si>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</si>
  <si>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</si>
  <si>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</si>
  <si>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</si>
  <si>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</si>
  <si>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</si>
  <si>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</si>
  <si>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</si>
  <si>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</si>
  <si>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</si>
  <si>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</si>
  <si>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</si>
  <si>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</si>
  <si>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</si>
  <si>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</si>
  <si>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</si>
  <si>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</si>
  <si>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</si>
  <si>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</si>
  <si>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</si>
  <si>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</si>
  <si>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</si>
  <si>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</si>
  <si>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</si>
  <si>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</si>
  <si>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</si>
  <si>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</si>
  <si>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</si>
  <si>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</si>
  <si>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</si>
  <si>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</si>
  <si>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</si>
  <si>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</si>
  <si>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</si>
  <si>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</si>
  <si>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</si>
  <si>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</si>
  <si>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</si>
  <si>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</si>
  <si>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</si>
  <si>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</si>
  <si>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</si>
  <si>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</si>
  <si>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</si>
  <si>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</si>
  <si>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</si>
  <si>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</si>
  <si>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</si>
  <si>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</si>
  <si>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</si>
  <si>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</si>
  <si>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</si>
  <si>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</si>
  <si>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</si>
  <si>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</si>
  <si>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</si>
  <si>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</si>
  <si>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</si>
  <si>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</si>
  <si>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</si>
  <si>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</si>
  <si>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</si>
  <si>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</si>
  <si>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</si>
  <si>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</si>
  <si>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</si>
  <si>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</si>
  <si>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</si>
  <si>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</si>
  <si>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</si>
  <si>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</si>
  <si>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</si>
  <si>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</si>
  <si>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</si>
  <si>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</si>
  <si>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</si>
  <si>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</si>
  <si>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</si>
  <si>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</si>
  <si>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</si>
  <si>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</si>
  <si>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</si>
  <si>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</si>
  <si>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</si>
  <si>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</si>
  <si>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</si>
  <si>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</si>
  <si>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</si>
  <si>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</si>
  <si>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</si>
  <si>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</si>
  <si>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</si>
  <si>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１業種でも登録を希望する時には団体に○を、希望しない団体には×を選択してください。</t>
    <rPh sb="1" eb="3">
      <t>ギョウシュ</t>
    </rPh>
    <rPh sb="5" eb="7">
      <t>トウロク</t>
    </rPh>
    <rPh sb="8" eb="10">
      <t>キボウ</t>
    </rPh>
    <rPh sb="12" eb="13">
      <t>トキ</t>
    </rPh>
    <rPh sb="15" eb="17">
      <t>ダンタイ</t>
    </rPh>
    <rPh sb="21" eb="23">
      <t>キボウ</t>
    </rPh>
    <rPh sb="26" eb="28">
      <t>ダンタイ</t>
    </rPh>
    <rPh sb="32" eb="34">
      <t>センタク</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</si>
  <si>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</si>
  <si>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</si>
  <si>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</si>
  <si>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</si>
  <si>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</si>
  <si>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</si>
  <si>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</si>
  <si>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</si>
  <si>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</si>
  <si>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</si>
  <si>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</si>
  <si>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</si>
  <si>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</si>
  <si>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</si>
  <si>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</si>
  <si>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</si>
  <si>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</si>
  <si>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</si>
  <si>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</si>
  <si>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</si>
  <si>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</si>
  <si>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</si>
  <si>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</si>
  <si>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</si>
  <si>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</si>
  <si>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</si>
  <si>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</si>
  <si>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</si>
  <si>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</si>
  <si>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</si>
  <si>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</si>
  <si>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</si>
  <si>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</si>
  <si>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</si>
  <si>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</si>
  <si>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</si>
  <si>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</si>
  <si>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</si>
  <si>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</si>
  <si>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競争入札参加資格申請に関する連絡先</t>
    <rPh sb="0" eb="2">
      <t>キョウソウ</t>
    </rPh>
    <rPh sb="2" eb="4">
      <t>ニュウサツ</t>
    </rPh>
    <rPh sb="4" eb="6">
      <t>サンカ</t>
    </rPh>
    <rPh sb="6" eb="8">
      <t>シカク</t>
    </rPh>
    <rPh sb="8" eb="10">
      <t>シンセイ</t>
    </rPh>
    <rPh sb="11" eb="12">
      <t>カン</t>
    </rPh>
    <rPh sb="14" eb="17">
      <t>レンラクサキ</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</si>
  <si>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</si>
  <si>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</si>
  <si>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</si>
  <si>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</si>
  <si>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</si>
  <si>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</si>
  <si>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</si>
  <si>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</si>
  <si>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</si>
  <si>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</si>
  <si>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</si>
  <si>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</si>
  <si>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</si>
  <si>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</si>
  <si>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</si>
  <si>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</si>
  <si>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</si>
  <si>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</si>
  <si>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</si>
  <si>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</si>
  <si>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</si>
  <si>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</si>
  <si>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</si>
  <si>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</si>
  <si>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</si>
  <si>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</si>
  <si>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</si>
  <si>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</si>
  <si>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</si>
  <si>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</si>
  <si>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</si>
  <si>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</si>
  <si>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</si>
  <si>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</si>
  <si>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</si>
  <si>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</si>
  <si>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</si>
  <si>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</si>
  <si>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</si>
  <si>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</si>
  <si>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</si>
  <si>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</si>
  <si>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</si>
  <si>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</si>
  <si>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</si>
  <si>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</si>
  <si>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平成</t>
    <rPh sb="0" eb="2">
      <t>ヘイセイ</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</si>
  <si>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</si>
  <si>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</si>
  <si>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</si>
  <si>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</si>
  <si>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</si>
  <si>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</si>
  <si>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</si>
  <si>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</si>
  <si>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</si>
  <si>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</si>
  <si>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</si>
  <si>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</si>
  <si>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</si>
  <si>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</si>
  <si>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</si>
  <si>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</si>
  <si>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</si>
  <si>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</si>
  <si>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</si>
  <si>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</si>
  <si>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</si>
  <si>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</si>
  <si>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</si>
  <si>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</si>
  <si>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</si>
  <si>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</si>
  <si>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</si>
  <si>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</si>
  <si>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</si>
  <si>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</si>
  <si>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</si>
  <si>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</si>
  <si>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</si>
  <si>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</si>
  <si>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</si>
  <si>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</si>
  <si>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</si>
  <si>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</si>
  <si>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</si>
  <si>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</si>
  <si>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</si>
  <si>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</si>
  <si>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</si>
  <si>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</si>
  <si>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</si>
  <si>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</si>
  <si>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</si>
  <si>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</si>
  <si>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</si>
  <si>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</si>
  <si>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</si>
  <si>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</si>
  <si>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</si>
  <si>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</si>
  <si>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</si>
  <si>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</si>
  <si>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</si>
  <si>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</si>
  <si>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</si>
  <si>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</si>
  <si>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</si>
  <si>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</si>
  <si>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</si>
  <si>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</si>
  <si>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</si>
  <si>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</si>
  <si>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</si>
  <si>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</si>
  <si>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</si>
  <si>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</si>
  <si>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</si>
  <si>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</si>
  <si>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</si>
  <si>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</si>
  <si>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</si>
  <si>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</si>
  <si>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</si>
  <si>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</si>
  <si>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</si>
  <si>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</si>
  <si>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</si>
  <si>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</si>
  <si>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</si>
  <si>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</si>
  <si>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</si>
  <si>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</si>
  <si>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</si>
  <si>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</si>
  <si>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</si>
  <si>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</si>
  <si>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</si>
  <si>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</si>
  <si>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</si>
  <si>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</si>
  <si>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</si>
  <si>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</si>
  <si>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</si>
  <si>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</si>
  <si>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</si>
  <si>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</si>
  <si>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</si>
  <si>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</si>
  <si>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</si>
  <si>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</si>
  <si>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</si>
  <si>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</si>
  <si>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</si>
  <si>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</si>
  <si>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</si>
  <si>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</si>
  <si>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</si>
  <si>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</si>
  <si>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</si>
  <si>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</si>
  <si>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</si>
  <si>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</si>
  <si>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</si>
  <si>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</si>
  <si>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</si>
  <si>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</si>
  <si>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</si>
  <si>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</si>
  <si>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</si>
  <si>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</si>
  <si>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</si>
  <si>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</si>
  <si>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</si>
  <si>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</si>
  <si>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</si>
  <si>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</si>
  <si>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</si>
  <si>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</si>
  <si>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</si>
  <si>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</si>
  <si>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</si>
  <si>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</si>
  <si>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</si>
  <si>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</si>
  <si>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</si>
  <si>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</si>
  <si>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</si>
  <si>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</si>
  <si>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</si>
  <si>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</si>
  <si>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</si>
  <si>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</si>
  <si>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</si>
  <si>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</si>
  <si>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</si>
  <si>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</si>
  <si>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</si>
  <si>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</si>
  <si>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</si>
  <si>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</si>
  <si>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</si>
  <si>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</si>
  <si>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</si>
  <si>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</si>
  <si>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</si>
  <si>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</si>
  <si>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</si>
  <si>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</si>
  <si>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</si>
  <si>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</si>
  <si>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</si>
  <si>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</si>
  <si>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</si>
  <si>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</si>
  <si>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</si>
  <si>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</si>
  <si>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</si>
  <si>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</si>
  <si>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</si>
  <si>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</si>
  <si>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</si>
  <si>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</si>
  <si>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</si>
  <si>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</si>
  <si>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</si>
  <si>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</si>
  <si>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</si>
  <si>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</si>
  <si>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</si>
  <si>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</si>
  <si>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</si>
  <si>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</si>
  <si>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</si>
  <si>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</si>
  <si>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</si>
  <si>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</si>
  <si>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</si>
  <si>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</si>
  <si>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</si>
  <si>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</si>
  <si>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</si>
  <si>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</si>
  <si>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</si>
  <si>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</si>
  <si>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</si>
  <si>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</si>
  <si>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</si>
  <si>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</si>
  <si>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</si>
  <si>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</si>
  <si>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</si>
  <si>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</si>
  <si>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</si>
  <si>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</si>
  <si>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</si>
  <si>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</si>
  <si>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</si>
  <si>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</si>
  <si>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</si>
  <si>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</si>
  <si>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</si>
  <si>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</si>
  <si>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</si>
  <si>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</si>
  <si>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</si>
  <si>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</si>
  <si>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</si>
  <si>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</si>
  <si>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</si>
  <si>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</si>
  <si>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</si>
  <si>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</si>
  <si>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</si>
  <si>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</si>
  <si>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</si>
  <si>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</si>
  <si>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</si>
  <si>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</si>
  <si>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</si>
  <si>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</si>
  <si>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</si>
  <si>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</si>
  <si>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</si>
  <si>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</si>
  <si>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</si>
  <si>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</si>
  <si>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</si>
  <si>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</si>
  <si>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</si>
  <si>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</si>
  <si>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</si>
  <si>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</si>
  <si>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</si>
  <si>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</si>
  <si>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</si>
  <si>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</si>
  <si>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</si>
  <si>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</si>
  <si>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</si>
  <si>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</si>
  <si>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</si>
  <si>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</si>
  <si>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</si>
  <si>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</si>
  <si>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</si>
  <si>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</si>
  <si>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</si>
  <si>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</si>
  <si>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</si>
  <si>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</si>
  <si>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</si>
  <si>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</si>
  <si>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</si>
  <si>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</si>
  <si>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</si>
  <si>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</si>
  <si>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</si>
  <si>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</si>
  <si>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</si>
  <si>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</si>
  <si>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</si>
  <si>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</si>
  <si>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</si>
  <si>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</si>
  <si>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</si>
  <si>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</si>
  <si>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</si>
  <si>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</si>
  <si>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</si>
  <si>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</si>
  <si>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</si>
  <si>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</si>
  <si>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</si>
  <si>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</si>
  <si>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</si>
  <si>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</si>
  <si>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</si>
  <si>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</si>
  <si>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</si>
  <si>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</si>
  <si>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</si>
  <si>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</si>
  <si>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</si>
  <si>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</si>
  <si>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</si>
  <si>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</si>
  <si>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</si>
  <si>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</si>
  <si>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</si>
  <si>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</si>
  <si>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</si>
  <si>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</si>
  <si>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</si>
  <si>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</si>
  <si>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</si>
  <si>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</si>
  <si>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</si>
  <si>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</si>
  <si>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</si>
  <si>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</si>
  <si>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</si>
  <si>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</si>
  <si>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</si>
  <si>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</si>
  <si>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</si>
  <si>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</si>
  <si>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</si>
  <si>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</si>
  <si>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</si>
  <si>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</si>
  <si>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</si>
  <si>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</si>
  <si>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</si>
  <si>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</si>
  <si>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</si>
  <si>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</si>
  <si>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</si>
  <si>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</si>
  <si>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</si>
  <si>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</si>
  <si>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</si>
  <si>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</si>
  <si>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</si>
  <si>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</si>
  <si>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</si>
  <si>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</si>
  <si>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</si>
  <si>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</si>
  <si>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</si>
  <si>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</si>
  <si>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</si>
  <si>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</si>
  <si>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</si>
  <si>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</si>
  <si>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</si>
  <si>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</si>
  <si>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</si>
  <si>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</si>
  <si>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</si>
  <si>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</si>
  <si>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</si>
  <si>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</si>
  <si>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</si>
  <si>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</si>
  <si>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</si>
  <si>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</si>
  <si>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</si>
  <si>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</si>
  <si>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</si>
  <si>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</si>
  <si>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</si>
  <si>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</si>
  <si>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</si>
  <si>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</si>
  <si>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</si>
  <si>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</si>
  <si>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</si>
  <si>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</si>
  <si>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</si>
  <si>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</si>
  <si>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</si>
  <si>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</si>
  <si>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</si>
  <si>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</si>
  <si>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</si>
  <si>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</si>
  <si>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</si>
  <si>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</si>
  <si>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</si>
  <si>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</si>
  <si>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</si>
  <si>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</si>
  <si>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</si>
  <si>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</si>
  <si>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</si>
  <si>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</si>
  <si>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</si>
  <si>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</si>
  <si>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</si>
  <si>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</si>
  <si>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</si>
  <si>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</si>
  <si>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</si>
  <si>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</si>
  <si>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</si>
  <si>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</si>
  <si>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</si>
  <si>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</si>
  <si>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</si>
  <si>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</si>
  <si>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</si>
  <si>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</si>
  <si>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</si>
  <si>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</si>
  <si>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</si>
  <si>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</si>
  <si>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</si>
  <si>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</si>
  <si>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</si>
  <si>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</si>
  <si>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</si>
  <si>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</si>
  <si>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</si>
  <si>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</si>
  <si>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</si>
  <si>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</si>
  <si>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</si>
  <si>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</si>
  <si>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</si>
  <si>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</si>
  <si>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</si>
  <si>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</si>
  <si>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</si>
  <si>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</si>
  <si>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</si>
  <si>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</si>
  <si>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</si>
  <si>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</si>
  <si>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</si>
  <si>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</si>
  <si>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</si>
  <si>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</si>
  <si>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</si>
  <si>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</si>
  <si>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</si>
  <si>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</si>
  <si>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</si>
  <si>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</si>
  <si>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</si>
  <si>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</si>
  <si>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</si>
  <si>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</si>
  <si>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</si>
  <si>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</si>
  <si>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</si>
  <si>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</si>
  <si>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</si>
  <si>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</si>
  <si>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</si>
  <si>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</si>
  <si>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</si>
  <si>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</si>
  <si>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</si>
  <si>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</si>
  <si>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</si>
  <si>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</si>
  <si>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</si>
  <si>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</si>
  <si>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</si>
  <si>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</si>
  <si>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</si>
  <si>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</si>
  <si>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</si>
  <si>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</si>
  <si>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</si>
  <si>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</si>
  <si>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</si>
  <si>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</si>
  <si>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</si>
  <si>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</si>
  <si>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</si>
  <si>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</si>
  <si>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</si>
  <si>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</si>
  <si>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</si>
  <si>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</si>
  <si>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</si>
  <si>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</si>
  <si>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</si>
  <si>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</si>
  <si>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</si>
  <si>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</si>
  <si>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</si>
  <si>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</si>
  <si>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</si>
  <si>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</si>
  <si>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</si>
  <si>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</si>
  <si>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</si>
  <si>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</si>
  <si>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</si>
  <si>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</si>
  <si>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</si>
  <si>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</si>
  <si>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</si>
  <si>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</si>
  <si>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</si>
  <si>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</si>
  <si>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</si>
  <si>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</si>
  <si>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</si>
  <si>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</si>
  <si>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</si>
  <si>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</si>
  <si>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</si>
  <si>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</si>
  <si>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</si>
  <si>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</si>
  <si>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</si>
  <si>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</si>
  <si>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</si>
  <si>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</si>
  <si>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</si>
  <si>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</si>
  <si>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</si>
  <si>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</si>
  <si>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</si>
  <si>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</si>
  <si>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</si>
  <si>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</si>
  <si>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</si>
  <si>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</si>
  <si>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</si>
  <si>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</si>
  <si>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</si>
  <si>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</si>
  <si>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</si>
  <si>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</si>
  <si>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</si>
  <si>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</si>
  <si>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</si>
  <si>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</si>
  <si>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</si>
  <si>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</si>
  <si>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</si>
  <si>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</si>
  <si>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</si>
  <si>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</si>
  <si>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</si>
  <si>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</si>
  <si>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</si>
  <si>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</si>
  <si>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</si>
  <si>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</si>
  <si>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</si>
  <si>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</si>
  <si>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</si>
  <si>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</si>
  <si>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</si>
  <si>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</si>
  <si>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</si>
  <si>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</si>
  <si>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</si>
  <si>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</si>
  <si>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</si>
  <si>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</si>
  <si>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</si>
  <si>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</si>
  <si>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</si>
  <si>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</si>
  <si>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</si>
  <si>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</si>
  <si>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</si>
  <si>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</si>
  <si>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</si>
  <si>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</si>
  <si>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</si>
  <si>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</si>
  <si>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</si>
  <si>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</si>
  <si>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</si>
  <si>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</si>
  <si>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</si>
  <si>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</si>
  <si>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</si>
  <si>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</si>
  <si>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</si>
  <si>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</si>
  <si>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</si>
  <si>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</si>
  <si>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</si>
  <si>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</si>
  <si>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</si>
  <si>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</si>
  <si>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</si>
  <si>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</si>
  <si>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</si>
  <si>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</si>
  <si>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</si>
  <si>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</si>
  <si>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</si>
  <si>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</si>
  <si>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</si>
  <si>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</si>
  <si>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</si>
  <si>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</si>
  <si>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</si>
  <si>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</si>
  <si>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</si>
  <si>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</si>
  <si>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</si>
  <si>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</si>
  <si>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</si>
  <si>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</si>
  <si>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</si>
  <si>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</si>
  <si>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</si>
  <si>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</si>
  <si>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</si>
  <si>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</si>
  <si>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</si>
  <si>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</si>
  <si>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</si>
  <si>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</si>
  <si>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</si>
  <si>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</si>
  <si>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</si>
  <si>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</si>
  <si>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</si>
  <si>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</si>
  <si>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</si>
  <si>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</si>
  <si>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</si>
  <si>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</si>
  <si>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</si>
  <si>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</si>
  <si>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</si>
  <si>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</si>
  <si>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</si>
  <si>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</si>
  <si>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</si>
  <si>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</si>
  <si>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</si>
  <si>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</si>
  <si>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</si>
  <si>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</si>
  <si>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</si>
  <si>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</si>
  <si>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</si>
  <si>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</si>
  <si>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</si>
  <si>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</si>
  <si>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</si>
  <si>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</si>
  <si>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</si>
  <si>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</si>
  <si>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</si>
  <si>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</si>
  <si>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</si>
  <si>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</si>
  <si>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</si>
  <si>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</si>
  <si>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</si>
  <si>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</si>
  <si>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</si>
  <si>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</si>
  <si>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</si>
  <si>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</si>
  <si>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</si>
  <si>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</si>
  <si>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</si>
  <si>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</si>
  <si>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</si>
  <si>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</si>
  <si>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</si>
  <si>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</si>
  <si>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</si>
  <si>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</si>
  <si>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</si>
  <si>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</si>
  <si>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</si>
  <si>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</si>
  <si>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</si>
  <si>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</si>
  <si>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</si>
  <si>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</si>
  <si>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</si>
  <si>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</si>
  <si>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</si>
  <si>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</si>
  <si>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</si>
  <si>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</si>
  <si>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</si>
  <si>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</si>
  <si>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</si>
  <si>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</si>
  <si>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</si>
  <si>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</si>
  <si>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</si>
  <si>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</si>
  <si>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</si>
  <si>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</si>
  <si>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</si>
  <si>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</si>
  <si>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</si>
  <si>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</si>
  <si>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</si>
  <si>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</si>
  <si>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</si>
  <si>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</si>
  <si>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</si>
  <si>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</si>
  <si>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</si>
  <si>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</si>
  <si>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</si>
  <si>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</si>
  <si>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</si>
  <si>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</si>
  <si>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</si>
  <si>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</si>
  <si>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</si>
  <si>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</si>
  <si>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</si>
  <si>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</si>
  <si>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</si>
  <si>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</si>
  <si>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</si>
  <si>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</si>
  <si>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</si>
  <si>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</si>
  <si>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</si>
  <si>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</si>
  <si>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</si>
  <si>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</si>
  <si>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</si>
  <si>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</si>
  <si>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</si>
  <si>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</si>
  <si>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</si>
  <si>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</si>
  <si>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</si>
  <si>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</si>
  <si>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</si>
  <si>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</si>
  <si>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</si>
  <si>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</si>
  <si>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</si>
  <si>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</si>
  <si>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</si>
  <si>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</si>
  <si>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</si>
  <si>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</si>
  <si>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</si>
  <si>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</si>
  <si>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</si>
  <si>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</si>
  <si>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</si>
  <si>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</si>
  <si>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</si>
  <si>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</si>
  <si>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</si>
  <si>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</si>
  <si>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</si>
  <si>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</si>
  <si>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</si>
  <si>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</si>
  <si>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</si>
  <si>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</si>
  <si>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</si>
  <si>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</si>
  <si>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</si>
  <si>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</si>
  <si>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</si>
  <si>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</si>
  <si>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</si>
  <si>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</si>
  <si>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</si>
  <si>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</si>
  <si>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</si>
  <si>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</si>
  <si>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</si>
  <si>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</si>
  <si>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</si>
  <si>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</si>
  <si>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</si>
  <si>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</si>
  <si>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</si>
  <si>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</si>
  <si>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</si>
  <si>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</si>
  <si>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</si>
  <si>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</si>
  <si>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</si>
  <si>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</si>
  <si>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</si>
  <si>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</si>
  <si>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</si>
  <si>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</si>
  <si>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</si>
  <si>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</si>
  <si>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</si>
  <si>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</si>
  <si>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</si>
  <si>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</si>
  <si>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</si>
  <si>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</si>
  <si>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</si>
  <si>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</si>
  <si>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</si>
  <si>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</si>
  <si>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</si>
  <si>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</si>
  <si>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</si>
  <si>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</si>
  <si>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</si>
  <si>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</si>
  <si>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</si>
  <si>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</si>
  <si>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</si>
  <si>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</si>
  <si>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</si>
  <si>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</si>
  <si>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</si>
  <si>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</si>
  <si>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</si>
  <si>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</si>
  <si>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</si>
  <si>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</si>
  <si>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</si>
  <si>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</si>
  <si>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</si>
  <si>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</si>
  <si>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</si>
  <si>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</si>
  <si>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</si>
  <si>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</si>
  <si>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</si>
  <si>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</si>
  <si>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</si>
  <si>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</si>
  <si>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</si>
  <si>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</si>
  <si>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</si>
  <si>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</si>
  <si>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</si>
  <si>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</si>
  <si>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</si>
  <si>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</si>
  <si>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</si>
  <si>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</si>
  <si>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</si>
  <si>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</si>
  <si>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</si>
  <si>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</si>
  <si>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</si>
  <si>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</si>
  <si>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</si>
  <si>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</si>
  <si>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</si>
  <si>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</si>
  <si>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</si>
  <si>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</si>
  <si>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</si>
  <si>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</si>
  <si>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</si>
  <si>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</si>
  <si>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</si>
  <si>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</si>
  <si>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</si>
  <si>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</si>
  <si>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</si>
  <si>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</si>
  <si>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</si>
  <si>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</si>
  <si>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</si>
  <si>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</si>
  <si>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</si>
  <si>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</si>
  <si>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</si>
  <si>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</si>
  <si>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</si>
  <si>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</si>
  <si>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</si>
  <si>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</si>
  <si>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</si>
  <si>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</si>
  <si>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</si>
  <si>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</si>
  <si>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</si>
  <si>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</si>
  <si>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</si>
  <si>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</si>
  <si>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</si>
  <si>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</si>
  <si>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</si>
  <si>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</si>
  <si>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</si>
  <si>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</si>
  <si>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</si>
  <si>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</si>
  <si>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</si>
  <si>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</si>
  <si>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</si>
  <si>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</si>
  <si>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</si>
  <si>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</si>
  <si>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</si>
  <si>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</si>
  <si>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</si>
  <si>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</si>
  <si>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</si>
  <si>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</si>
  <si>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</si>
  <si>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</si>
  <si>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</si>
  <si>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</si>
  <si>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</si>
  <si>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</si>
  <si>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</si>
  <si>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</si>
  <si>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</si>
  <si>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</si>
  <si>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</si>
  <si>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</si>
  <si>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</si>
  <si>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</si>
  <si>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</si>
  <si>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</si>
  <si>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</si>
  <si>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</si>
  <si>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</si>
  <si>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</si>
  <si>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</si>
  <si>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</si>
  <si>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</si>
  <si>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</si>
  <si>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</si>
  <si>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</si>
  <si>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</si>
  <si>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</si>
  <si>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</si>
  <si>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</si>
  <si>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</si>
  <si>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</si>
  <si>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</si>
  <si>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</si>
  <si>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</si>
  <si>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</si>
  <si>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</si>
  <si>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</si>
  <si>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</si>
  <si>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</si>
  <si>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</si>
  <si>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</si>
  <si>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</si>
  <si>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</si>
  <si>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</si>
  <si>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</si>
  <si>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</si>
  <si>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</si>
  <si>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</si>
  <si>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</si>
  <si>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</si>
  <si>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</si>
  <si>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</si>
  <si>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</si>
  <si>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</si>
  <si>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</si>
  <si>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</si>
  <si>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</si>
  <si>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</si>
  <si>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</si>
  <si>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</si>
  <si>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</si>
  <si>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</si>
  <si>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</si>
  <si>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</si>
  <si>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</si>
  <si>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</si>
  <si>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</si>
  <si>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</si>
  <si>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</si>
  <si>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</si>
  <si>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</si>
  <si>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</si>
  <si>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</si>
  <si>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</si>
  <si>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</si>
  <si>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</si>
  <si>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</si>
  <si>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</si>
  <si>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</si>
  <si>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</si>
  <si>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</si>
  <si>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</si>
  <si>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</si>
  <si>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</si>
  <si>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</si>
  <si>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</si>
  <si>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</si>
  <si>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</si>
  <si>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</si>
  <si>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</si>
  <si>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</si>
  <si>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</si>
  <si>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</si>
  <si>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</si>
  <si>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</si>
  <si>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</si>
  <si>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</si>
  <si>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</si>
  <si>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</si>
  <si>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</si>
  <si>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</si>
  <si>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</si>
  <si>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</si>
  <si>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</si>
  <si>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</si>
  <si>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</si>
  <si>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</si>
  <si>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</si>
  <si>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</si>
  <si>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</si>
  <si>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</si>
  <si>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</si>
  <si>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</si>
  <si>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</si>
  <si>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</si>
  <si>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</si>
  <si>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</si>
  <si>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</si>
  <si>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</si>
  <si>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</si>
  <si>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</si>
  <si>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</si>
  <si>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</si>
  <si>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</si>
  <si>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</si>
  <si>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</si>
  <si>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</si>
  <si>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</si>
  <si>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</si>
  <si>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</si>
  <si>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</si>
  <si>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</si>
  <si>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</si>
  <si>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</si>
  <si>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</si>
  <si>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</si>
  <si>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</si>
  <si>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</si>
  <si>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</si>
  <si>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</si>
  <si>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</si>
  <si>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</si>
  <si>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</si>
  <si>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</si>
  <si>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</si>
  <si>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</si>
  <si>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</si>
  <si>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</si>
  <si>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</si>
  <si>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</si>
  <si>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</si>
  <si>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</si>
  <si>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</si>
  <si>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</si>
  <si>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</si>
  <si>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</si>
  <si>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</si>
  <si>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</si>
  <si>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</si>
  <si>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</si>
  <si>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</si>
  <si>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</si>
  <si>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</si>
  <si>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</si>
  <si>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</si>
  <si>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</si>
  <si>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</si>
  <si>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</si>
  <si>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</si>
  <si>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</si>
  <si>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</si>
  <si>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</si>
  <si>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</si>
  <si>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</si>
  <si>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</si>
  <si>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</si>
  <si>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</si>
  <si>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</si>
  <si>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</si>
  <si>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</si>
  <si>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</si>
  <si>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</si>
  <si>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</si>
  <si>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</si>
  <si>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</si>
  <si>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</si>
  <si>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</si>
  <si>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</si>
  <si>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</si>
  <si>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</si>
  <si>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</si>
  <si>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</si>
  <si>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</si>
  <si>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</si>
  <si>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</si>
  <si>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</si>
  <si>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</si>
  <si>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</si>
  <si>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</si>
  <si>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</si>
  <si>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</si>
  <si>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</si>
  <si>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</si>
  <si>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</si>
  <si>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</si>
  <si>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</si>
  <si>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</si>
  <si>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</si>
  <si>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</si>
  <si>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</si>
  <si>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</si>
  <si>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</si>
  <si>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</si>
  <si>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</si>
  <si>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</si>
  <si>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</si>
  <si>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</si>
  <si>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</si>
  <si>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</si>
  <si>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</si>
  <si>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</si>
  <si>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</si>
  <si>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</si>
  <si>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</si>
  <si>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</si>
  <si>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</si>
  <si>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</si>
  <si>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</si>
  <si>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</si>
  <si>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</si>
  <si>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</si>
  <si>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</si>
  <si>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</si>
  <si>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</si>
  <si>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</si>
  <si>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</si>
  <si>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</si>
  <si>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</si>
  <si>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</si>
  <si>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</si>
  <si>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</si>
  <si>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</si>
  <si>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</si>
  <si>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</si>
  <si>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</si>
  <si>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</si>
  <si>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</si>
  <si>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</si>
  <si>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</si>
  <si>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</si>
  <si>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</si>
  <si>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</si>
  <si>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</si>
  <si>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</si>
  <si>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</si>
  <si>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t>※以下、申請者は記入しないこと。</t>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</si>
  <si>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</si>
  <si>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</si>
  <si>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</si>
  <si>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</si>
  <si>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</si>
  <si>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</si>
  <si>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</si>
  <si>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</si>
  <si>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</si>
  <si>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</si>
  <si>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</si>
  <si>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</si>
  <si>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</si>
  <si>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</si>
  <si>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</si>
  <si>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</si>
  <si>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</si>
  <si>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</si>
  <si>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</si>
  <si>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</si>
  <si>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</si>
  <si>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</si>
  <si>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</si>
  <si>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</si>
  <si>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</si>
  <si>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</si>
  <si>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</si>
  <si>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</si>
  <si>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</si>
  <si>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</si>
  <si>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</si>
  <si>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</si>
  <si>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</si>
  <si>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</si>
  <si>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</si>
  <si>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</si>
  <si>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</si>
  <si>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</si>
  <si>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</si>
  <si>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</si>
  <si>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</si>
  <si>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</si>
  <si>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</si>
  <si>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</si>
  <si>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</si>
  <si>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</si>
  <si>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</si>
  <si>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</si>
  <si>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</si>
  <si>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</si>
  <si>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</si>
  <si>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</si>
  <si>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</si>
  <si>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</si>
  <si>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</si>
  <si>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</si>
  <si>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</si>
  <si>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</si>
  <si>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</si>
  <si>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</si>
  <si>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</si>
  <si>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</si>
  <si>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</si>
  <si>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</si>
  <si>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</si>
  <si>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</si>
  <si>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</si>
  <si>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</si>
  <si>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</si>
  <si>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</si>
  <si>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</si>
  <si>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</si>
  <si>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</si>
  <si>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</si>
  <si>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</si>
  <si>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</si>
  <si>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</si>
  <si>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</si>
  <si>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</si>
  <si>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</si>
  <si>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</si>
  <si>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</si>
  <si>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</si>
  <si>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</si>
  <si>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</si>
  <si>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</si>
  <si>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</si>
  <si>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</si>
  <si>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</si>
  <si>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</si>
  <si>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</si>
  <si>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</si>
  <si>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</si>
  <si>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</si>
  <si>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</si>
  <si>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</si>
  <si>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</si>
  <si>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</si>
  <si>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</si>
  <si>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</si>
  <si>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</si>
  <si>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</si>
  <si>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</si>
  <si>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</si>
  <si>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</si>
  <si>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</si>
  <si>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</si>
  <si>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</si>
  <si>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</si>
  <si>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</si>
  <si>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</si>
  <si>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</si>
  <si>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</si>
  <si>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</si>
  <si>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</si>
  <si>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</si>
  <si>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</si>
  <si>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</si>
  <si>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</si>
  <si>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</si>
  <si>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</si>
  <si>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</si>
  <si>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</si>
  <si>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</si>
  <si>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</si>
  <si>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</si>
  <si>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</si>
  <si>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</si>
  <si>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</si>
  <si>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</si>
  <si>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</si>
  <si>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</si>
  <si>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</si>
  <si>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</si>
  <si>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</si>
  <si>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</si>
  <si>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</si>
  <si>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</si>
  <si>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</si>
  <si>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</si>
  <si>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</si>
  <si>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</si>
  <si>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</si>
  <si>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</si>
  <si>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</si>
  <si>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</si>
  <si>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</si>
  <si>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</si>
  <si>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</si>
  <si>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</si>
  <si>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</si>
  <si>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</si>
  <si>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</si>
  <si>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</si>
  <si>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</si>
  <si>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</si>
  <si>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</si>
  <si>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</si>
  <si>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</si>
  <si>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</si>
  <si>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</si>
  <si>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</si>
  <si>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</si>
  <si>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</si>
  <si>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</si>
  <si>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</si>
  <si>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</si>
  <si>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</si>
  <si>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</si>
  <si>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</si>
  <si>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</si>
  <si>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</si>
  <si>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</si>
  <si>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</si>
  <si>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</si>
  <si>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</si>
  <si>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</si>
  <si>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</si>
  <si>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</si>
  <si>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</si>
  <si>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</si>
  <si>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</si>
  <si>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</si>
  <si>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</si>
  <si>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</si>
  <si>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</si>
  <si>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</si>
  <si>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</si>
  <si>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</si>
  <si>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</si>
  <si>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</si>
  <si>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</si>
  <si>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</si>
  <si>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</si>
  <si>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</si>
  <si>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</si>
  <si>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</si>
  <si>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</si>
  <si>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</si>
  <si>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</si>
  <si>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</si>
  <si>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</si>
  <si>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</si>
  <si>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</si>
  <si>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</si>
  <si>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</si>
  <si>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</si>
  <si>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</si>
  <si>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</si>
  <si>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</si>
  <si>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</si>
  <si>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</si>
  <si>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</si>
  <si>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</si>
  <si>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</si>
  <si>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</si>
  <si>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</si>
  <si>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</si>
  <si>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</si>
  <si>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</si>
  <si>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</si>
  <si>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</si>
  <si>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</si>
  <si>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</si>
  <si>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</si>
  <si>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</si>
  <si>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</si>
  <si>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</si>
  <si>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</si>
  <si>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</si>
  <si>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</si>
  <si>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</si>
  <si>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</si>
  <si>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</si>
  <si>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</si>
  <si>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</si>
  <si>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</si>
  <si>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</si>
  <si>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</si>
  <si>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平成28(27)年度</t>
    <rPh sb="0" eb="2">
      <t>ヘイセイ</t>
    </rPh>
    <rPh sb="8" eb="10">
      <t>ネンド</t>
    </rPh>
    <phoneticPr fontId="3"/>
  </si>
  <si>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</si>
  <si>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</si>
  <si>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</si>
  <si>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</si>
  <si>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</si>
  <si>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</si>
  <si>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</si>
  <si>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</si>
  <si>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</si>
  <si>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</si>
  <si>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</si>
  <si>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</si>
  <si>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</si>
  <si>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</si>
  <si>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</si>
  <si>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</si>
  <si>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</si>
  <si>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</si>
  <si>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</si>
  <si>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</si>
  <si>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</si>
  <si>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</si>
  <si>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</si>
  <si>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</si>
  <si>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</si>
  <si>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</si>
  <si>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</si>
  <si>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</si>
  <si>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</si>
  <si>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</si>
  <si>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</si>
  <si>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</si>
  <si>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</si>
  <si>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</si>
  <si>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</si>
  <si>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</si>
  <si>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</si>
  <si>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</si>
  <si>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</si>
  <si>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</si>
  <si>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</si>
  <si>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</si>
  <si>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</si>
  <si>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</si>
  <si>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</si>
  <si>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</si>
  <si>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</si>
  <si>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</si>
  <si>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</si>
  <si>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</si>
  <si>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</si>
  <si>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</si>
  <si>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</si>
  <si>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</si>
  <si>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</si>
  <si>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</si>
  <si>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</si>
  <si>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</si>
  <si>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</si>
  <si>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</si>
  <si>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</si>
  <si>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</si>
  <si>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</si>
  <si>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</si>
  <si>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</si>
  <si>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</si>
  <si>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</si>
  <si>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</si>
  <si>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</si>
  <si>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</si>
  <si>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</si>
  <si>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</si>
  <si>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</si>
  <si>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</si>
  <si>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</si>
  <si>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</si>
  <si>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・総合評定値、完成工事高は経営規模等評価結果通知書と一致していますか？</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</si>
  <si>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</si>
  <si>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</si>
  <si>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</si>
  <si>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</si>
  <si>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</si>
  <si>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</si>
  <si>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</si>
  <si>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</si>
  <si>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</si>
  <si>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</si>
  <si>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</si>
  <si>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</si>
  <si>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</si>
  <si>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</si>
  <si>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</si>
  <si>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・国税、県税、市町村民税のすべての税目の証明書が必要です。添付漏れはありませんか？</t>
    <phoneticPr fontId="3"/>
  </si>
  <si>
    <t>・委任先（支店登録）がある場合、本店、委任先、両方の証明書が必要です。添付漏れはありませんか？</t>
    <phoneticPr fontId="3"/>
  </si>
  <si>
    <t>・本店、委任先の他、今回申請する団体から課税されている場合は、当該団体の証明書も必要です。添付漏れはありませんか？</t>
    <rPh sb="1" eb="3">
      <t>ホンテン</t>
    </rPh>
    <rPh sb="4" eb="6">
      <t>イニン</t>
    </rPh>
    <rPh sb="6" eb="7">
      <t>サキ</t>
    </rPh>
    <rPh sb="8" eb="9">
      <t>ホカ</t>
    </rPh>
    <rPh sb="10" eb="12">
      <t>コンカイ</t>
    </rPh>
    <rPh sb="12" eb="14">
      <t>シンセイ</t>
    </rPh>
    <rPh sb="16" eb="18">
      <t>ダンタイ</t>
    </rPh>
    <rPh sb="20" eb="22">
      <t>カゼイ</t>
    </rPh>
    <rPh sb="27" eb="29">
      <t>バアイ</t>
    </rPh>
    <rPh sb="31" eb="33">
      <t>トウガイ</t>
    </rPh>
    <rPh sb="33" eb="35">
      <t>ダンタイ</t>
    </rPh>
    <rPh sb="36" eb="39">
      <t>ショウメイショ</t>
    </rPh>
    <rPh sb="40" eb="42">
      <t>ヒツヨウ</t>
    </rPh>
    <rPh sb="45" eb="47">
      <t>テンプ</t>
    </rPh>
    <rPh sb="47" eb="48">
      <t>モ</t>
    </rPh>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</si>
  <si>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</si>
  <si>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</si>
  <si>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</si>
  <si>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</si>
  <si>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</si>
  <si>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</si>
  <si>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</si>
  <si>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</si>
  <si>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</si>
  <si>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</si>
  <si>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</si>
  <si>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</si>
  <si>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</si>
  <si>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</si>
  <si>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</si>
  <si>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</si>
  <si>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</si>
  <si>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</si>
  <si>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</si>
  <si>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</si>
  <si>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</si>
  <si>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</si>
  <si>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</si>
  <si>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</si>
  <si>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</si>
  <si>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</si>
  <si>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</si>
  <si>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</si>
  <si>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</si>
  <si>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</si>
  <si>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</si>
  <si>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</si>
  <si>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</si>
  <si>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</si>
  <si>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</si>
  <si>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</si>
  <si>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</si>
  <si>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</si>
  <si>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</si>
  <si>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</si>
  <si>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</si>
  <si>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</si>
  <si>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</si>
  <si>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</si>
  <si>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</si>
  <si>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</si>
  <si>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</si>
  <si>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</si>
  <si>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</si>
  <si>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</si>
  <si>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</si>
  <si>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</si>
  <si>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</si>
  <si>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</si>
  <si>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</si>
  <si>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</si>
  <si>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</si>
  <si>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</si>
  <si>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</si>
  <si>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</si>
  <si>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</si>
  <si>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</si>
  <si>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</si>
  <si>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</si>
  <si>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</si>
  <si>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</si>
  <si>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</si>
  <si>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</si>
  <si>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</si>
  <si>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</si>
  <si>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</si>
  <si>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</si>
  <si>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</si>
  <si>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</si>
  <si>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</si>
  <si>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</si>
  <si>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</si>
  <si>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</si>
  <si>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</si>
  <si>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</si>
  <si>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</si>
  <si>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</si>
  <si>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</si>
  <si>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</si>
  <si>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</si>
  <si>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</si>
  <si>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</si>
  <si>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</si>
  <si>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</si>
  <si>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</si>
  <si>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</si>
  <si>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</si>
  <si>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</si>
  <si>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 単独受付のみ持参可</t>
    <rPh sb="2" eb="4">
      <t>タンドク</t>
    </rPh>
    <rPh sb="4" eb="6">
      <t>ウケツケ</t>
    </rPh>
    <rPh sb="8" eb="10">
      <t>ジサン</t>
    </rPh>
    <rPh sb="10" eb="11">
      <t>カ</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</si>
  <si>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</si>
  <si>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</si>
  <si>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</si>
  <si>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</si>
  <si>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</si>
  <si>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</si>
  <si>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</si>
  <si>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</si>
  <si>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</si>
  <si>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</si>
  <si>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</si>
  <si>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ＵＳＢメモリ</t>
    <phoneticPr fontId="2"/>
  </si>
  <si>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</si>
  <si>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</si>
  <si>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</si>
  <si>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</si>
  <si>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・封筒の表面に、92円切手を貼付し、切手の下に「不足料金受取人払い」を記入しましたか？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</si>
  <si>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</si>
  <si>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</si>
  <si>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</si>
  <si>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</si>
  <si>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</si>
  <si>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</si>
  <si>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</si>
  <si>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</si>
  <si>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</si>
  <si>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</si>
  <si>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</si>
  <si>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</si>
  <si>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</si>
  <si>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</si>
  <si>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</si>
  <si>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</si>
  <si>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</si>
  <si>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</si>
  <si>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</si>
  <si>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</si>
  <si>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</si>
  <si>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</si>
  <si>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・今回から、暴力団に該当しない旨の誓約書が必要です。申請先団体名称、申請年月日の誤り、押印漏れはありませんか？</t>
    <rPh sb="6" eb="9">
      <t>ボウリョクダン</t>
    </rPh>
    <rPh sb="10" eb="12">
      <t>ガイトウ</t>
    </rPh>
    <rPh sb="15" eb="16">
      <t>ムネ</t>
    </rPh>
    <rPh sb="21" eb="23">
      <t>ヒツヨウ</t>
    </rPh>
    <rPh sb="26" eb="28">
      <t>シンセイ</t>
    </rPh>
    <rPh sb="28" eb="29">
      <t>サキ</t>
    </rPh>
    <rPh sb="29" eb="31">
      <t>ダンタイ</t>
    </rPh>
    <rPh sb="31" eb="33">
      <t>メイショウ</t>
    </rPh>
    <rPh sb="34" eb="36">
      <t>シンセイ</t>
    </rPh>
    <rPh sb="36" eb="39">
      <t>ネンガッピ</t>
    </rPh>
    <rPh sb="40" eb="41">
      <t>アヤマ</t>
    </rPh>
    <rPh sb="43" eb="45">
      <t>オウイン</t>
    </rPh>
    <rPh sb="45" eb="46">
      <t>モ</t>
    </rPh>
    <phoneticPr fontId="3"/>
  </si>
  <si>
    <t>営業実績調書（任意様式可）</t>
    <rPh sb="0" eb="2">
      <t>エイギョウ</t>
    </rPh>
    <rPh sb="2" eb="4">
      <t>ジッセキ</t>
    </rPh>
    <rPh sb="4" eb="6">
      <t>チョウショ</t>
    </rPh>
    <rPh sb="7" eb="9">
      <t>ニンイ</t>
    </rPh>
    <rPh sb="9" eb="11">
      <t>ヨウシキ</t>
    </rPh>
    <rPh sb="11" eb="12">
      <t>カ</t>
    </rPh>
    <phoneticPr fontId="3"/>
  </si>
  <si>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1" eb="22">
      <t>カカワ</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</si>
  <si>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</si>
  <si>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</si>
  <si>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</si>
  <si>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</si>
  <si>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</si>
  <si>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</si>
  <si>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</si>
  <si>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</si>
  <si>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</si>
  <si>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</si>
  <si>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</si>
  <si>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</si>
  <si>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</si>
  <si>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</si>
  <si>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</si>
  <si>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</si>
  <si>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</si>
  <si>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</si>
  <si>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</si>
  <si>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</si>
  <si>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</si>
  <si>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</si>
  <si>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</si>
  <si>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</si>
  <si>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</si>
  <si>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</si>
  <si>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</si>
  <si>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</si>
  <si>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</si>
  <si>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</si>
  <si>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</si>
  <si>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</si>
  <si>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</si>
  <si>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</si>
  <si>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</si>
  <si>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</si>
  <si>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</si>
  <si>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</si>
  <si>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</si>
  <si>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</si>
  <si>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</si>
  <si>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</si>
  <si>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</si>
  <si>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</si>
  <si>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</si>
  <si>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</si>
  <si>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</si>
  <si>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</si>
  <si>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</si>
  <si>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</si>
  <si>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</si>
  <si>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</si>
  <si>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</si>
  <si>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</si>
  <si>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</si>
  <si>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</si>
  <si>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</si>
  <si>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</si>
  <si>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</si>
  <si>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</si>
  <si>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</si>
  <si>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</si>
  <si>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</si>
  <si>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</si>
  <si>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</si>
  <si>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</si>
  <si>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</si>
  <si>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</si>
  <si>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</si>
  <si>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</si>
  <si>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</si>
  <si>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</si>
  <si>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</si>
  <si>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</si>
  <si>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</si>
  <si>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</si>
  <si>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</si>
  <si>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</si>
  <si>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</si>
  <si>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</si>
  <si>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</si>
  <si>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</si>
  <si>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</si>
  <si>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</si>
  <si>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</si>
  <si>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</si>
  <si>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</si>
  <si>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</si>
  <si>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</si>
  <si>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</si>
  <si>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</si>
  <si>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</si>
  <si>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</si>
  <si>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</si>
  <si>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</si>
  <si>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</si>
  <si>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</si>
  <si>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</si>
  <si>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</si>
  <si>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</si>
  <si>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</si>
  <si>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</si>
  <si>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</si>
  <si>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</si>
  <si>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</si>
  <si>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</si>
  <si>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</si>
  <si>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</si>
  <si>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</si>
  <si>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</si>
  <si>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</si>
  <si>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</si>
  <si>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</si>
  <si>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</si>
  <si>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</si>
  <si>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</si>
  <si>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</si>
  <si>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</si>
  <si>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</si>
  <si>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</si>
  <si>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</si>
  <si>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</si>
  <si>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</si>
  <si>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</si>
  <si>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</si>
  <si>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</si>
  <si>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</si>
  <si>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</si>
  <si>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</si>
  <si>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</si>
  <si>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</si>
  <si>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</si>
  <si>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</si>
  <si>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</si>
  <si>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</si>
  <si>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</si>
  <si>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</si>
  <si>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</si>
  <si>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</si>
  <si>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</si>
  <si>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</si>
  <si>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</si>
  <si>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</si>
  <si>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</si>
  <si>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</si>
  <si>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</si>
  <si>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</si>
  <si>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</si>
  <si>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</si>
  <si>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</si>
  <si>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</si>
  <si>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</si>
  <si>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</si>
  <si>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</si>
  <si>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</si>
  <si>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</si>
  <si>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</si>
  <si>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</si>
  <si>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</si>
  <si>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</si>
  <si>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</si>
  <si>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</si>
  <si>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</si>
  <si>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</si>
  <si>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</si>
  <si>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</si>
  <si>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</si>
  <si>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</si>
  <si>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</si>
  <si>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</si>
  <si>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</si>
  <si>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</si>
  <si>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</si>
  <si>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</si>
  <si>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</si>
  <si>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</si>
  <si>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</si>
  <si>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</si>
  <si>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</si>
  <si>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</si>
  <si>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</si>
  <si>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</si>
  <si>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</si>
  <si>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</si>
  <si>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</si>
  <si>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</si>
  <si>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</si>
  <si>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</si>
  <si>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</si>
  <si>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</si>
  <si>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</si>
  <si>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</si>
  <si>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</si>
  <si>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</si>
  <si>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</si>
  <si>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</si>
  <si>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</si>
  <si>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</si>
  <si>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</si>
  <si>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</si>
  <si>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</si>
  <si>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</si>
  <si>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</si>
  <si>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</si>
  <si>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</si>
  <si>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</si>
  <si>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</si>
  <si>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</si>
  <si>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</si>
  <si>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</si>
  <si>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登録年月日を入力（例　H28.4.1）</t>
    <rPh sb="0" eb="2">
      <t>トウロク</t>
    </rPh>
    <rPh sb="2" eb="5">
      <t>ネンガッピ</t>
    </rPh>
    <rPh sb="6" eb="8">
      <t>ニュウリョク</t>
    </rPh>
    <rPh sb="9" eb="10">
      <t>レイ</t>
    </rPh>
    <phoneticPr fontId="3"/>
  </si>
  <si>
    <t>許可年月日を入力（例　H28.4.1）</t>
    <rPh sb="0" eb="2">
      <t>キョカ</t>
    </rPh>
    <rPh sb="2" eb="5">
      <t>ネンガッピ</t>
    </rPh>
    <rPh sb="6" eb="8">
      <t>ニュウリョク</t>
    </rPh>
    <rPh sb="9" eb="10">
      <t>レイ</t>
    </rPh>
    <phoneticPr fontId="3"/>
  </si>
  <si>
    <t>基準日を入力（例　H28.4.1）</t>
    <rPh sb="0" eb="3">
      <t>キジュンビ</t>
    </rPh>
    <rPh sb="4" eb="6">
      <t>ニュウリョク</t>
    </rPh>
    <rPh sb="7" eb="8">
      <t>レイ</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</si>
  <si>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</si>
  <si>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</si>
  <si>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</si>
  <si>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</si>
  <si>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</si>
  <si>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</si>
  <si>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</si>
  <si>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</si>
  <si>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</si>
  <si>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</si>
  <si>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</si>
  <si>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</si>
  <si>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</si>
  <si>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</si>
  <si>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</si>
  <si>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</si>
  <si>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</si>
  <si>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</si>
  <si>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</si>
  <si>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</si>
  <si>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</si>
  <si>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</si>
  <si>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</si>
  <si>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</si>
  <si>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</si>
  <si>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</si>
  <si>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</si>
  <si>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</si>
  <si>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</si>
  <si>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</si>
  <si>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</si>
  <si>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</si>
  <si>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</si>
  <si>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</si>
  <si>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</si>
  <si>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</si>
  <si>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</si>
  <si>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</si>
  <si>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</si>
  <si>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</si>
  <si>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</si>
  <si>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</si>
  <si>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</si>
  <si>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</si>
  <si>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</si>
  <si>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</si>
  <si>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</si>
  <si>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</si>
  <si>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前々年度（Ｈ26）千円単位で入力</t>
    <rPh sb="0" eb="1">
      <t>ゼン</t>
    </rPh>
    <rPh sb="2" eb="4">
      <t>ネンド</t>
    </rPh>
    <rPh sb="9" eb="11">
      <t>センエン</t>
    </rPh>
    <rPh sb="11" eb="13">
      <t>タンイ</t>
    </rPh>
    <rPh sb="14" eb="16">
      <t>ニュウリョク</t>
    </rPh>
    <phoneticPr fontId="3"/>
  </si>
  <si>
    <t>前年度　
（Ｈ27）  〃</t>
    <rPh sb="0" eb="3">
      <t>ゼンネンド</t>
    </rPh>
    <phoneticPr fontId="3"/>
  </si>
  <si>
    <t>前々年度（Ｈ26）　〃</t>
    <rPh sb="0" eb="1">
      <t>ゼン</t>
    </rPh>
    <rPh sb="2" eb="4">
      <t>ネンド</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</si>
  <si>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</si>
  <si>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</si>
  <si>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</si>
  <si>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</si>
  <si>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</si>
  <si>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とび・土工・コンクリート・解体（経過措置）</t>
    <rPh sb="3" eb="4">
      <t>ド</t>
    </rPh>
    <rPh sb="4" eb="5">
      <t>コウ</t>
    </rPh>
    <rPh sb="13" eb="15">
      <t>カイタイ</t>
    </rPh>
    <rPh sb="16" eb="18">
      <t>ケイカ</t>
    </rPh>
    <rPh sb="18" eb="20">
      <t>ソチ</t>
    </rPh>
    <phoneticPr fontId="3"/>
  </si>
  <si>
    <t>措</t>
    <rPh sb="0" eb="1">
      <t>ソ</t>
    </rPh>
    <phoneticPr fontId="3"/>
  </si>
  <si>
    <t>とび・土木・コンクリート・解体（経過措置）</t>
    <rPh sb="3" eb="5">
      <t>ドボク</t>
    </rPh>
    <rPh sb="13" eb="15">
      <t>カイタイ</t>
    </rPh>
    <rPh sb="16" eb="18">
      <t>ケイカ</t>
    </rPh>
    <rPh sb="18" eb="20">
      <t>ソチ</t>
    </rPh>
    <phoneticPr fontId="2"/>
  </si>
  <si>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</si>
  <si>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</si>
  <si>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</si>
  <si>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</si>
  <si>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　　　　　</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</si>
  <si>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</si>
  <si>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</si>
  <si>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</si>
  <si>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</si>
  <si>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</si>
  <si>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</si>
  <si>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</si>
  <si>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</si>
  <si>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</si>
  <si>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</si>
  <si>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</si>
  <si>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</si>
  <si>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</si>
  <si>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</si>
  <si>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</si>
  <si>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３０</t>
    <phoneticPr fontId="3"/>
  </si>
  <si>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</si>
  <si>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</si>
  <si>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平成29（28）年度</t>
    <rPh sb="0" eb="2">
      <t>ヘイセイ</t>
    </rPh>
    <rPh sb="8" eb="10">
      <t>ネンド</t>
    </rPh>
    <phoneticPr fontId="3"/>
  </si>
  <si>
    <r>
      <t>前々年度（</t>
    </r>
    <r>
      <rPr>
        <u/>
        <sz val="11"/>
        <color theme="1"/>
        <rFont val="ＭＳ Ｐゴシック"/>
        <family val="3"/>
        <charset val="128"/>
      </rPr>
      <t>Ｈ27</t>
    </r>
    <r>
      <rPr>
        <sz val="11"/>
        <color theme="1"/>
        <rFont val="ＭＳ Ｐゴシック"/>
        <family val="3"/>
        <charset val="128"/>
      </rPr>
      <t>）千円単位で入力</t>
    </r>
    <rPh sb="0" eb="1">
      <t>ゼン</t>
    </rPh>
    <rPh sb="2" eb="4">
      <t>ネンド</t>
    </rPh>
    <rPh sb="9" eb="11">
      <t>センエン</t>
    </rPh>
    <rPh sb="11" eb="13">
      <t>タンイ</t>
    </rPh>
    <rPh sb="14" eb="16">
      <t>ニュウリョク</t>
    </rPh>
    <phoneticPr fontId="3"/>
  </si>
  <si>
    <r>
      <t>前年度　 （</t>
    </r>
    <r>
      <rPr>
        <u/>
        <sz val="11"/>
        <color theme="1"/>
        <rFont val="ＭＳ Ｐゴシック"/>
        <family val="3"/>
        <charset val="128"/>
      </rPr>
      <t>Ｈ28</t>
    </r>
    <r>
      <rPr>
        <sz val="11"/>
        <color theme="1"/>
        <rFont val="ＭＳ Ｐゴシック"/>
        <family val="3"/>
        <charset val="128"/>
      </rPr>
      <t>）  〃</t>
    </r>
    <rPh sb="0" eb="3">
      <t>ゼンネンド</t>
    </rPh>
    <phoneticPr fontId="3"/>
  </si>
  <si>
    <r>
      <t>前々年度（</t>
    </r>
    <r>
      <rPr>
        <u/>
        <sz val="11"/>
        <color theme="1"/>
        <rFont val="ＭＳ Ｐゴシック"/>
        <family val="3"/>
        <charset val="128"/>
      </rPr>
      <t>Ｈ27</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</si>
  <si>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Ｈ28</t>
    </r>
    <r>
      <rPr>
        <sz val="11"/>
        <color theme="1"/>
        <rFont val="ＭＳ Ｐゴシック"/>
        <family val="3"/>
        <charset val="128"/>
      </rPr>
      <t>）　〃</t>
    </r>
    <rPh sb="0" eb="3">
      <t>ゼンネンド</t>
    </rPh>
    <phoneticPr fontId="3"/>
  </si>
  <si>
    <t>３０</t>
    <phoneticPr fontId="3"/>
  </si>
  <si>
    <t>平成29（28）年度</t>
    <phoneticPr fontId="3"/>
  </si>
  <si>
    <t>平成29（28）年度</t>
    <phoneticPr fontId="3"/>
  </si>
  <si>
    <t>前々年度（H27）</t>
    <rPh sb="0" eb="2">
      <t>ゼンゼン</t>
    </rPh>
    <rPh sb="2" eb="4">
      <t>ネンド</t>
    </rPh>
    <phoneticPr fontId="3"/>
  </si>
  <si>
    <t>前年度（H28）</t>
    <rPh sb="0" eb="3">
      <t>ゼンネンド</t>
    </rPh>
    <phoneticPr fontId="3"/>
  </si>
  <si>
    <t>３０</t>
    <phoneticPr fontId="3"/>
  </si>
  <si>
    <t>　平成３０年度に係る一般競争及び指名競争入札参加資格申請書を受理いたしました。
　また、審査の結果適格と認めたときは、平成３０年４月１日をもって受付番号を承認番号とし、下記のとおり承認いたします。（不承認の場合のみ別途通知いたします。）</t>
    <rPh sb="8" eb="9">
      <t>カカ</t>
    </rPh>
    <rPh sb="10" eb="12">
      <t>イッパン</t>
    </rPh>
    <rPh sb="12" eb="14">
      <t>キョウソウ</t>
    </rPh>
    <rPh sb="14" eb="15">
      <t>オヨ</t>
    </rPh>
    <rPh sb="16" eb="18">
      <t>シメイ</t>
    </rPh>
    <rPh sb="18" eb="20">
      <t>キョウソウ</t>
    </rPh>
    <rPh sb="20" eb="22">
      <t>ニュウサツ</t>
    </rPh>
    <rPh sb="26" eb="28">
      <t>シンセイ</t>
    </rPh>
    <rPh sb="28" eb="29">
      <t>ショ</t>
    </rPh>
    <rPh sb="30" eb="32">
      <t>ジュリ</t>
    </rPh>
    <rPh sb="84" eb="86">
      <t>カキ</t>
    </rPh>
    <rPh sb="90" eb="92">
      <t>ショウニン</t>
    </rPh>
    <rPh sb="99" eb="102">
      <t>フショウニン</t>
    </rPh>
    <rPh sb="103" eb="105">
      <t>バアイ</t>
    </rPh>
    <rPh sb="107" eb="109">
      <t>ベット</t>
    </rPh>
    <rPh sb="109" eb="111">
      <t>ツウチ</t>
    </rPh>
    <phoneticPr fontId="3"/>
  </si>
  <si>
    <t>平成３０年４月１日から平成３１年３月３１日まで</t>
    <rPh sb="0" eb="2">
      <t>ヘイセイ</t>
    </rPh>
    <rPh sb="4" eb="5">
      <t>ネン</t>
    </rPh>
    <rPh sb="6" eb="7">
      <t>ガツ</t>
    </rPh>
    <rPh sb="8" eb="9">
      <t>ニチ</t>
    </rPh>
    <rPh sb="11" eb="13">
      <t>ヘイセイ</t>
    </rPh>
    <rPh sb="15" eb="16">
      <t>ネン</t>
    </rPh>
    <rPh sb="17" eb="18">
      <t>ガツ</t>
    </rPh>
    <rPh sb="20" eb="21">
      <t>ニチ</t>
    </rPh>
    <phoneticPr fontId="3"/>
  </si>
  <si>
    <t>Ｈ30</t>
    <phoneticPr fontId="3"/>
  </si>
  <si>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</si>
  <si>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・編集はエクセルで行っていますか？MACについては非対応となっております。</t>
    <rPh sb="1" eb="3">
      <t>ヘンシュウ</t>
    </rPh>
    <rPh sb="9" eb="10">
      <t>オコナ</t>
    </rPh>
    <rPh sb="25" eb="26">
      <t>ヒ</t>
    </rPh>
    <rPh sb="26" eb="28">
      <t>タイオウ</t>
    </rPh>
    <phoneticPr fontId="3"/>
  </si>
  <si>
    <r>
      <t>申請年月日を入力
（入力例　</t>
    </r>
    <r>
      <rPr>
        <sz val="11"/>
        <color theme="1"/>
        <rFont val="ＭＳ Ｐゴシック"/>
        <family val="3"/>
        <charset val="128"/>
      </rPr>
      <t>2018/2/5</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5" eb="27">
      <t>クウラン</t>
    </rPh>
    <rPh sb="30" eb="31">
      <t>カナラ</t>
    </rPh>
    <rPh sb="32" eb="34">
      <t>ニュウリョク</t>
    </rPh>
    <phoneticPr fontId="3"/>
  </si>
  <si>
    <t>入力票（その２）</t>
    <rPh sb="0" eb="1">
      <t>イ</t>
    </rPh>
    <rPh sb="1" eb="2">
      <t>チカラ</t>
    </rPh>
    <rPh sb="2" eb="3">
      <t>ヒョウ</t>
    </rPh>
    <phoneticPr fontId="3"/>
  </si>
  <si>
    <t>入力票（その１）</t>
    <rPh sb="0" eb="2">
      <t>ニュウリョク</t>
    </rPh>
    <rPh sb="2" eb="3">
      <t>ヒョウ</t>
    </rPh>
    <phoneticPr fontId="3"/>
  </si>
  <si>
    <t>申請する各団体の市町村税に関し、平成29（28）年度において納税の実績がある場合には○を、納税の実績がない場合には×を選択してください。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ヘイセイ</t>
    </rPh>
    <rPh sb="24" eb="26">
      <t>ネンド</t>
    </rPh>
    <rPh sb="30" eb="32">
      <t>ノウゼイ</t>
    </rPh>
    <rPh sb="33" eb="35">
      <t>ジッセキ</t>
    </rPh>
    <rPh sb="38" eb="40">
      <t>バアイ</t>
    </rPh>
    <rPh sb="45" eb="47">
      <t>ノウゼイ</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</si>
  <si>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</si>
  <si>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許可年月日を入力（例　H29.4.1）</t>
    <rPh sb="0" eb="2">
      <t>キョカ</t>
    </rPh>
    <rPh sb="2" eb="5">
      <t>ネンガッピ</t>
    </rPh>
    <rPh sb="6" eb="8">
      <t>ニュウリョク</t>
    </rPh>
    <rPh sb="9" eb="10">
      <t>レイ</t>
    </rPh>
    <phoneticPr fontId="3"/>
  </si>
  <si>
    <t>基準日を入力（例　H29.4.1）</t>
    <rPh sb="0" eb="3">
      <t>キジュンビ</t>
    </rPh>
    <rPh sb="4" eb="6">
      <t>ニュウリョク</t>
    </rPh>
    <rPh sb="7" eb="8">
      <t>レイ</t>
    </rPh>
    <phoneticPr fontId="3"/>
  </si>
  <si>
    <t>登録年月日を入力（例　H29.4.1）</t>
    <rPh sb="0" eb="2">
      <t>トウロク</t>
    </rPh>
    <rPh sb="2" eb="5">
      <t>ネンガッピ</t>
    </rPh>
    <rPh sb="6" eb="8">
      <t>ニュウリョク</t>
    </rPh>
    <rPh sb="9" eb="10">
      <t>レイ</t>
    </rPh>
    <phoneticPr fontId="3"/>
  </si>
  <si>
    <t>・審査基準日は、平成２８年９月以降で最新のものですか？</t>
    <rPh sb="1" eb="3">
      <t>シンサ</t>
    </rPh>
    <rPh sb="3" eb="5">
      <t>キジュン</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</si>
  <si>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</si>
  <si>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</si>
  <si>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</si>
  <si>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</si>
  <si>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</si>
  <si>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</si>
  <si>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</si>
  <si>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</si>
  <si>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</si>
  <si>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</si>
  <si>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</si>
  <si>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</si>
  <si>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</si>
  <si>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</si>
  <si>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t>0</t>
    <phoneticPr fontId="2"/>
  </si>
  <si>
    <t>Excelを自動計算に修正（手動になっていた）</t>
    <rPh sb="6" eb="8">
      <t>ジドウ</t>
    </rPh>
    <rPh sb="8" eb="10">
      <t>ケイサン</t>
    </rPh>
    <rPh sb="11" eb="13">
      <t>シュウセイ</t>
    </rPh>
    <rPh sb="14" eb="16">
      <t>シュドウ</t>
    </rPh>
    <phoneticPr fontId="2"/>
  </si>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</sst>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6">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76">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0" fontId="7" fillId="0" borderId="2"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36" xfId="6" applyFont="1" applyFill="1" applyBorder="1" applyAlignment="1" applyProtection="1">
      <alignment horizontal="center" vertical="center"/>
      <protection locked="0"/>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0" borderId="12"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25" xfId="1" applyFont="1" applyBorder="1" applyAlignment="1" applyProtection="1">
      <alignment horizontal="center" vertical="center"/>
    </xf>
    <xf numFmtId="0" fontId="0" fillId="2" borderId="22" xfId="1"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xf>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0" fillId="2" borderId="105" xfId="1" applyFont="1" applyFill="1" applyBorder="1" applyAlignment="1" applyProtection="1">
      <alignment horizontal="center" vertical="center"/>
      <protection locked="0"/>
    </xf>
    <xf numFmtId="0" fontId="0" fillId="0" borderId="40" xfId="1" applyFont="1" applyBorder="1" applyAlignment="1" applyProtection="1">
      <alignment horizontal="center" vertical="center"/>
    </xf>
    <xf numFmtId="0" fontId="63" fillId="0" borderId="1" xfId="8" applyFont="1" applyFill="1" applyBorder="1" applyAlignment="1">
      <alignment horizontal="center" vertical="top" wrapText="1"/>
    </xf>
    <xf numFmtId="0" fontId="70" fillId="0" borderId="0" xfId="8" applyFont="1" applyFill="1"/>
    <xf numFmtId="0" fontId="71" fillId="0" borderId="0" xfId="8" applyFont="1" applyFill="1"/>
    <xf numFmtId="0" fontId="70" fillId="0" borderId="0" xfId="8" quotePrefix="1" applyFont="1" applyFill="1"/>
    <xf numFmtId="38" fontId="0" fillId="2" borderId="10" xfId="3" applyFont="1" applyFill="1" applyBorder="1" applyAlignment="1" applyProtection="1">
      <alignment horizontal="center" vertical="center"/>
      <protection locked="0"/>
    </xf>
    <xf numFmtId="38" fontId="0" fillId="2" borderId="12" xfId="3" applyFont="1" applyFill="1" applyBorder="1" applyAlignment="1" applyProtection="1">
      <alignment horizontal="center" vertical="center"/>
      <protection locked="0"/>
    </xf>
    <xf numFmtId="0" fontId="0" fillId="0" borderId="40" xfId="1" applyFont="1" applyFill="1" applyBorder="1" applyAlignment="1" applyProtection="1">
      <alignment horizontal="center" vertical="center"/>
      <protection locked="0"/>
    </xf>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3" fillId="0" borderId="0" xfId="6" applyFont="1">
      <alignment vertical="center"/>
    </xf>
    <xf numFmtId="0" fontId="74" fillId="0" borderId="0" xfId="6" applyFont="1" applyAlignment="1">
      <alignment vertical="top" wrapText="1"/>
    </xf>
    <xf numFmtId="0" fontId="1" fillId="0" borderId="0" xfId="6" applyFont="1">
      <alignment vertical="center"/>
    </xf>
    <xf numFmtId="0" fontId="74" fillId="0" borderId="0" xfId="6" applyFont="1" applyAlignment="1">
      <alignment horizontal="left" vertical="top" indent="1"/>
    </xf>
    <xf numFmtId="0" fontId="74" fillId="0" borderId="0" xfId="6" applyFont="1" applyAlignment="1">
      <alignment horizontal="left" vertical="top"/>
    </xf>
    <xf numFmtId="0" fontId="75"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xf>
    <xf numFmtId="0" fontId="0" fillId="0" borderId="3" xfId="1" applyFont="1" applyFill="1" applyBorder="1" applyAlignment="1" applyProtection="1">
      <alignment horizontal="center"/>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xf>
    <xf numFmtId="0" fontId="0" fillId="0" borderId="85" xfId="1" applyFont="1" applyFill="1" applyBorder="1" applyAlignment="1" applyProtection="1">
      <alignment horizontal="left"/>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xf>
    <xf numFmtId="0" fontId="0" fillId="0" borderId="87" xfId="1" applyFont="1" applyFill="1" applyBorder="1" applyAlignment="1" applyProtection="1">
      <alignment horizontal="left" vertical="center"/>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8" xfId="1" applyFont="1" applyFill="1" applyBorder="1" applyAlignment="1" applyProtection="1">
      <alignment horizontal="left" vertical="center"/>
    </xf>
    <xf numFmtId="0" fontId="0" fillId="0" borderId="89" xfId="1" applyFont="1" applyFill="1" applyBorder="1" applyAlignment="1" applyProtection="1">
      <alignment horizontal="left" vertical="center"/>
    </xf>
    <xf numFmtId="0" fontId="0" fillId="0" borderId="90" xfId="1" applyFont="1" applyFill="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22" xfId="1" applyFont="1" applyFill="1" applyBorder="1" applyAlignment="1" applyProtection="1">
      <alignment horizontal="left" vertical="center"/>
    </xf>
    <xf numFmtId="0" fontId="0" fillId="0" borderId="35" xfId="1" applyFont="1" applyFill="1" applyBorder="1" applyAlignment="1" applyProtection="1">
      <alignment horizontal="left" vertical="center"/>
    </xf>
    <xf numFmtId="0" fontId="0" fillId="0" borderId="1" xfId="1" applyFont="1" applyFill="1" applyBorder="1" applyAlignment="1" applyProtection="1">
      <alignment horizontal="left" vertical="center"/>
    </xf>
    <xf numFmtId="0" fontId="0" fillId="0" borderId="37" xfId="1" applyFont="1" applyFill="1" applyBorder="1" applyAlignment="1" applyProtection="1">
      <alignment horizontal="left" vertic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2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xf>
    <xf numFmtId="0" fontId="0" fillId="0" borderId="85" xfId="1" applyFont="1" applyBorder="1" applyAlignment="1" applyProtection="1">
      <alignment horizontal="center" vertical="center"/>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11" fillId="0" borderId="41" xfId="1" applyFont="1" applyFill="1" applyBorder="1" applyAlignment="1" applyProtection="1">
      <alignment vertical="center" shrinkToFit="1"/>
    </xf>
    <xf numFmtId="0" fontId="67" fillId="0" borderId="41" xfId="1" applyFont="1" applyFill="1" applyBorder="1" applyAlignment="1" applyProtection="1">
      <alignment vertical="center" shrinkToFit="1"/>
    </xf>
    <xf numFmtId="0" fontId="67" fillId="0" borderId="3" xfId="1" applyFont="1" applyFill="1" applyBorder="1" applyAlignment="1" applyProtection="1">
      <alignment vertical="center" shrinkToFit="1"/>
    </xf>
    <xf numFmtId="0" fontId="0" fillId="0" borderId="2" xfId="1" applyFont="1" applyFill="1" applyBorder="1" applyAlignment="1" applyProtection="1">
      <alignment horizontal="center" vertical="center" shrinkToFit="1"/>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48" fillId="0" borderId="0" xfId="1" applyNumberFormat="1" applyFont="1" applyAlignment="1" applyProtection="1">
      <alignment horizontal="center" vertical="top"/>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51"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41"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3"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73" fillId="0" borderId="46" xfId="1" applyFont="1" applyFill="1" applyBorder="1" applyAlignment="1" applyProtection="1">
      <alignment horizontal="center" vertical="center"/>
    </xf>
    <xf numFmtId="0" fontId="74"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22" xfId="1" applyFont="1" applyBorder="1" applyAlignment="1" applyProtection="1">
      <alignment horizontal="center" vertical="center" wrapTex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0" xfId="1" applyFont="1" applyAlignment="1" applyProtection="1">
      <alignment horizontal="right"/>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0"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wrapText="1"/>
    </xf>
    <xf numFmtId="0" fontId="30" fillId="0" borderId="41" xfId="7" applyFont="1" applyBorder="1" applyAlignment="1" applyProtection="1">
      <alignment horizontal="left" vertical="center" wrapText="1"/>
    </xf>
    <xf numFmtId="0" fontId="30" fillId="0" borderId="3" xfId="7" applyFont="1" applyBorder="1" applyAlignment="1" applyProtection="1">
      <alignment horizontal="left" vertical="center" wrapTex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26" xfId="4" applyBorder="1" applyAlignment="1">
      <alignment horizontal="center" vertical="center"/>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1" fillId="0" borderId="76" xfId="4" applyFont="1" applyFill="1" applyBorder="1" applyAlignment="1">
      <alignmen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71"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1" fillId="0" borderId="76" xfId="4" applyFont="1" applyBorder="1" applyAlignment="1">
      <alignment vertical="center" wrapText="1"/>
    </xf>
    <xf numFmtId="0" fontId="1" fillId="0" borderId="29" xfId="4" applyFill="1" applyBorder="1" applyAlignment="1">
      <alignment horizontal="left" vertical="center"/>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2" xfId="4" applyFont="1" applyBorder="1" applyAlignment="1">
      <alignment horizontal="left" vertical="center" wrapText="1"/>
    </xf>
    <xf numFmtId="0" fontId="1" fillId="0" borderId="41" xfId="4" applyFill="1" applyBorder="1" applyAlignment="1">
      <alignment horizontal="left" vertical="center"/>
    </xf>
    <xf numFmtId="0" fontId="1" fillId="0" borderId="39" xfId="4" applyBorder="1" applyAlignment="1">
      <alignment horizontal="center" vertical="center"/>
    </xf>
    <xf numFmtId="0" fontId="1" fillId="0" borderId="3" xfId="4" applyBorder="1" applyAlignment="1">
      <alignment horizontal="center" vertical="center"/>
    </xf>
    <xf numFmtId="0" fontId="1" fillId="0" borderId="2"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 fillId="0" borderId="0" xfId="4" applyFont="1" applyAlignment="1">
      <alignment horizontal="center" vertical="center"/>
    </xf>
    <xf numFmtId="0" fontId="1" fillId="0" borderId="0" xfId="4" applyFont="1" applyAlignment="1">
      <alignment horizontal="center" vertical="center" wrapText="1"/>
    </xf>
    <xf numFmtId="0" fontId="1" fillId="0" borderId="1" xfId="4" applyFill="1" applyBorder="1" applyAlignment="1">
      <alignment horizontal="left" vertical="center"/>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26"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1" xfId="8" applyFont="1" applyFill="1" applyBorder="1" applyAlignment="1">
      <alignment horizontal="center" vertical="top" wrapText="1"/>
    </xf>
    <xf numFmtId="0" fontId="63"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10" fillId="0" borderId="194" xfId="4" applyFont="1" applyBorder="1" applyAlignment="1" applyProtection="1">
      <alignment horizontal="right" vertical="center"/>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8"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8"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99" xfId="4" applyFont="1" applyBorder="1" applyAlignment="1" applyProtection="1">
      <alignment horizontal="righ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200" xfId="4" applyFont="1" applyBorder="1" applyAlignment="1" applyProtection="1">
      <alignment horizontal="center" vertical="center" wrapText="1"/>
      <protection locked="0"/>
    </xf>
    <xf numFmtId="0" fontId="10" fillId="0" borderId="200" xfId="4" applyFont="1" applyBorder="1" applyAlignment="1" applyProtection="1">
      <alignment horizontal="left" vertical="center" wrapText="1"/>
      <protection locked="0"/>
    </xf>
    <xf numFmtId="0" fontId="10" fillId="0" borderId="200" xfId="4" applyFont="1" applyBorder="1" applyAlignment="1" applyProtection="1">
      <alignment horizontal="right" vertical="center"/>
      <protection locked="0"/>
    </xf>
    <xf numFmtId="0" fontId="53" fillId="0" borderId="0" xfId="4" applyFont="1" applyAlignment="1">
      <alignment horizontal="center" vertical="center"/>
    </xf>
    <xf numFmtId="0" fontId="55" fillId="0" borderId="179" xfId="4" applyFont="1" applyBorder="1" applyAlignment="1">
      <alignment horizontal="center" vertical="center"/>
    </xf>
    <xf numFmtId="182" fontId="58" fillId="0" borderId="194" xfId="4" applyNumberFormat="1" applyFont="1" applyBorder="1" applyAlignment="1">
      <alignment horizontal="right" vertical="center"/>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8" xfId="4" applyFont="1" applyBorder="1" applyAlignment="1">
      <alignment horizontal="center" vertical="center" wrapText="1"/>
    </xf>
    <xf numFmtId="0" fontId="58" fillId="0" borderId="182" xfId="4" applyFont="1" applyBorder="1" applyAlignment="1">
      <alignment horizontal="left" vertical="center"/>
    </xf>
    <xf numFmtId="0" fontId="58" fillId="0" borderId="188" xfId="4" applyFont="1" applyBorder="1" applyAlignment="1">
      <alignment horizontal="left" vertical="center"/>
    </xf>
    <xf numFmtId="182" fontId="58" fillId="0" borderId="182"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8" fillId="0" borderId="194" xfId="4" applyFont="1" applyBorder="1" applyAlignment="1">
      <alignment horizontal="center" vertical="center" wrapText="1"/>
    </xf>
    <xf numFmtId="0" fontId="58" fillId="0" borderId="194" xfId="4" applyFont="1" applyBorder="1" applyAlignment="1">
      <alignment horizontal="left" vertical="center"/>
    </xf>
    <xf numFmtId="0" fontId="58" fillId="0" borderId="194" xfId="4" applyFont="1" applyBorder="1" applyAlignment="1">
      <alignment horizontal="left" vertical="center" wrapText="1"/>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8" xfId="4" applyFont="1" applyBorder="1" applyAlignment="1">
      <alignment horizontal="left" vertical="center" wrapText="1"/>
    </xf>
    <xf numFmtId="182" fontId="58" fillId="0" borderId="199" xfId="4" applyNumberFormat="1" applyFont="1" applyBorder="1" applyAlignment="1">
      <alignment horizontal="right"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200" xfId="4" applyFont="1" applyBorder="1" applyAlignment="1">
      <alignment horizontal="center" vertical="center" wrapText="1"/>
    </xf>
    <xf numFmtId="0" fontId="58" fillId="0" borderId="200" xfId="4" applyFont="1" applyBorder="1" applyAlignment="1">
      <alignment horizontal="left" vertical="center"/>
    </xf>
    <xf numFmtId="0" fontId="58" fillId="0" borderId="200" xfId="4" applyFont="1" applyBorder="1" applyAlignment="1">
      <alignment horizontal="left" vertical="center" wrapText="1"/>
    </xf>
    <xf numFmtId="182" fontId="58" fillId="0" borderId="200" xfId="4" applyNumberFormat="1" applyFont="1" applyBorder="1" applyAlignment="1">
      <alignment horizontal="right" vertical="center"/>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xf numFmtId="0" fontId="61" fillId="0" borderId="0" xfId="4" applyFont="1" applyAlignment="1">
      <alignment horizontal="left" vertical="center"/>
    </xf>
    <xf numFmtId="0" fontId="4" fillId="0" borderId="0" xfId="4" applyFont="1" applyAlignment="1">
      <alignment horizontal="left" vertical="center"/>
    </xf>
    <xf numFmtId="0" fontId="52" fillId="0" borderId="179" xfId="4" applyFont="1" applyBorder="1" applyAlignment="1" applyProtection="1">
      <alignment horizontal="center" vertical="center"/>
      <protection locked="0"/>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191</xdr:row>
      <xdr:rowOff>152400</xdr:rowOff>
    </xdr:from>
    <xdr:to>
      <xdr:col>13</xdr:col>
      <xdr:colOff>676275</xdr:colOff>
      <xdr:row>195</xdr:row>
      <xdr:rowOff>38100</xdr:rowOff>
    </xdr:to>
    <xdr:sp macro="" textlink="">
      <xdr:nvSpPr>
        <xdr:cNvPr id="2" name="Oval 1"/>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205</xdr:row>
      <xdr:rowOff>180975</xdr:rowOff>
    </xdr:from>
    <xdr:to>
      <xdr:col>13</xdr:col>
      <xdr:colOff>657225</xdr:colOff>
      <xdr:row>209</xdr:row>
      <xdr:rowOff>47625</xdr:rowOff>
    </xdr:to>
    <xdr:sp macro="" textlink="">
      <xdr:nvSpPr>
        <xdr:cNvPr id="3" name="Oval 2"/>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245</xdr:row>
      <xdr:rowOff>133350</xdr:rowOff>
    </xdr:from>
    <xdr:to>
      <xdr:col>11</xdr:col>
      <xdr:colOff>47625</xdr:colOff>
      <xdr:row>249</xdr:row>
      <xdr:rowOff>66675</xdr:rowOff>
    </xdr:to>
    <xdr:sp macro="" textlink="">
      <xdr:nvSpPr>
        <xdr:cNvPr id="4" name="Oval 3"/>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94</xdr:row>
      <xdr:rowOff>9525</xdr:rowOff>
    </xdr:from>
    <xdr:to>
      <xdr:col>13</xdr:col>
      <xdr:colOff>571500</xdr:colOff>
      <xdr:row>96</xdr:row>
      <xdr:rowOff>0</xdr:rowOff>
    </xdr:to>
    <xdr:sp macro="" textlink="">
      <xdr:nvSpPr>
        <xdr:cNvPr id="5" name="Oval 5"/>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228</xdr:row>
      <xdr:rowOff>85725</xdr:rowOff>
    </xdr:from>
    <xdr:to>
      <xdr:col>4</xdr:col>
      <xdr:colOff>104775</xdr:colOff>
      <xdr:row>232</xdr:row>
      <xdr:rowOff>76200</xdr:rowOff>
    </xdr:to>
    <xdr:sp macro="" textlink="">
      <xdr:nvSpPr>
        <xdr:cNvPr id="6" name="Oval 1"/>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270</xdr:row>
      <xdr:rowOff>114300</xdr:rowOff>
    </xdr:from>
    <xdr:to>
      <xdr:col>11</xdr:col>
      <xdr:colOff>25400</xdr:colOff>
      <xdr:row>274</xdr:row>
      <xdr:rowOff>98425</xdr:rowOff>
    </xdr:to>
    <xdr:sp macro="" textlink="">
      <xdr:nvSpPr>
        <xdr:cNvPr id="8" name="Oval 3"/>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250</xdr:col>
      <xdr:colOff>66675</xdr:colOff>
      <xdr:row>6</xdr:row>
      <xdr:rowOff>152400</xdr:rowOff>
    </xdr:from>
    <xdr:to>
      <xdr:col>255</xdr:col>
      <xdr:colOff>523875</xdr:colOff>
      <xdr:row>6</xdr:row>
      <xdr:rowOff>152400</xdr:rowOff>
    </xdr:to>
    <xdr:cxnSp macro="">
      <xdr:nvCxnSpPr>
        <xdr:cNvPr id="3" name="直線矢印コネクタ 2"/>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250</xdr:col>
      <xdr:colOff>219075</xdr:colOff>
      <xdr:row>6</xdr:row>
      <xdr:rowOff>133350</xdr:rowOff>
    </xdr:from>
    <xdr:ext cx="1001941" cy="275717"/>
    <xdr:sp macro="" textlink="">
      <xdr:nvSpPr>
        <xdr:cNvPr id="4" name="テキスト ボックス 3"/>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249</xdr:col>
      <xdr:colOff>581025</xdr:colOff>
      <xdr:row>7</xdr:row>
      <xdr:rowOff>0</xdr:rowOff>
    </xdr:to>
    <xdr:cxnSp macro="">
      <xdr:nvCxnSpPr>
        <xdr:cNvPr id="5" name="直線矢印コネクタ 4"/>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310</xdr:col>
      <xdr:colOff>57150</xdr:colOff>
      <xdr:row>7</xdr:row>
      <xdr:rowOff>9525</xdr:rowOff>
    </xdr:from>
    <xdr:to>
      <xdr:col>313</xdr:col>
      <xdr:colOff>590550</xdr:colOff>
      <xdr:row>7</xdr:row>
      <xdr:rowOff>9525</xdr:rowOff>
    </xdr:to>
    <xdr:cxnSp macro="">
      <xdr:nvCxnSpPr>
        <xdr:cNvPr id="16" name="直線矢印コネクタ 15"/>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310</xdr:col>
      <xdr:colOff>190500</xdr:colOff>
      <xdr:row>7</xdr:row>
      <xdr:rowOff>28575</xdr:rowOff>
    </xdr:from>
    <xdr:ext cx="1115626" cy="264560"/>
    <xdr:sp macro="" textlink="">
      <xdr:nvSpPr>
        <xdr:cNvPr id="19" name="テキスト ボックス 18"/>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tabSelected="1" view="pageBreakPreview" zoomScale="80" zoomScaleNormal="100" zoomScaleSheetLayoutView="80" workbookViewId="0">
      <selection activeCell="C6" sqref="C6"/>
    </sheetView>
  </sheetViews>
  <sheetFormatPr defaultRowHeight="13.5"/>
  <cols>
    <col min="1" max="1" width="5" style="124" customWidth="1"/>
    <col min="2" max="2" width="22.625" style="124" customWidth="1"/>
    <col min="3" max="6" width="10.625" style="124" customWidth="1"/>
    <col min="7" max="7" width="16.125" style="124" customWidth="1"/>
    <col min="8" max="8" width="13.625" style="124" customWidth="1"/>
    <col min="9" max="9" width="9" style="124"/>
    <col min="10" max="12" width="9.5" style="124" customWidth="1"/>
    <col min="13" max="13" width="4.625" style="124" customWidth="1"/>
    <col min="14" max="15" width="3.375" style="124" bestFit="1" customWidth="1"/>
    <col min="16" max="16" width="3.375" style="124" customWidth="1"/>
    <col min="17" max="20" width="3.375" style="124" bestFit="1" customWidth="1"/>
    <col min="21" max="21" width="16.25" style="124" customWidth="1"/>
    <col min="22" max="22" width="27.625" style="124" bestFit="1" customWidth="1"/>
    <col min="23" max="256" width="9" style="124"/>
    <col min="257" max="257" width="5" style="124" customWidth="1"/>
    <col min="258" max="258" width="22.625" style="124" customWidth="1"/>
    <col min="259" max="262" width="10.625" style="124" customWidth="1"/>
    <col min="263" max="263" width="16.125" style="124" customWidth="1"/>
    <col min="264" max="264" width="13.625" style="124" customWidth="1"/>
    <col min="265" max="265" width="9" style="124"/>
    <col min="266" max="268" width="9.5" style="124" customWidth="1"/>
    <col min="269" max="269" width="4.625" style="124" customWidth="1"/>
    <col min="270" max="271" width="3.375" style="124" bestFit="1" customWidth="1"/>
    <col min="272" max="272" width="3.375" style="124" customWidth="1"/>
    <col min="273" max="276" width="3.375" style="124" bestFit="1" customWidth="1"/>
    <col min="277" max="277" width="16.25" style="124" customWidth="1"/>
    <col min="278" max="278" width="27.625" style="124" bestFit="1" customWidth="1"/>
    <col min="279" max="512" width="9" style="124"/>
    <col min="513" max="513" width="5" style="124" customWidth="1"/>
    <col min="514" max="514" width="22.625" style="124" customWidth="1"/>
    <col min="515" max="518" width="10.625" style="124" customWidth="1"/>
    <col min="519" max="519" width="16.125" style="124" customWidth="1"/>
    <col min="520" max="520" width="13.625" style="124" customWidth="1"/>
    <col min="521" max="521" width="9" style="124"/>
    <col min="522" max="524" width="9.5" style="124" customWidth="1"/>
    <col min="525" max="525" width="4.625" style="124" customWidth="1"/>
    <col min="526" max="527" width="3.375" style="124" bestFit="1" customWidth="1"/>
    <col min="528" max="528" width="3.375" style="124" customWidth="1"/>
    <col min="529" max="532" width="3.375" style="124" bestFit="1" customWidth="1"/>
    <col min="533" max="533" width="16.25" style="124" customWidth="1"/>
    <col min="534" max="534" width="27.625" style="124" bestFit="1" customWidth="1"/>
    <col min="535" max="768" width="9" style="124"/>
    <col min="769" max="769" width="5" style="124" customWidth="1"/>
    <col min="770" max="770" width="22.625" style="124" customWidth="1"/>
    <col min="771" max="774" width="10.625" style="124" customWidth="1"/>
    <col min="775" max="775" width="16.125" style="124" customWidth="1"/>
    <col min="776" max="776" width="13.625" style="124" customWidth="1"/>
    <col min="777" max="777" width="9" style="124"/>
    <col min="778" max="780" width="9.5" style="124" customWidth="1"/>
    <col min="781" max="781" width="4.625" style="124" customWidth="1"/>
    <col min="782" max="783" width="3.375" style="124" bestFit="1" customWidth="1"/>
    <col min="784" max="784" width="3.375" style="124" customWidth="1"/>
    <col min="785" max="788" width="3.375" style="124" bestFit="1" customWidth="1"/>
    <col min="789" max="789" width="16.25" style="124" customWidth="1"/>
    <col min="790" max="790" width="27.625" style="124" bestFit="1" customWidth="1"/>
    <col min="791" max="1024" width="9" style="124"/>
    <col min="1025" max="1025" width="5" style="124" customWidth="1"/>
    <col min="1026" max="1026" width="22.625" style="124" customWidth="1"/>
    <col min="1027" max="1030" width="10.625" style="124" customWidth="1"/>
    <col min="1031" max="1031" width="16.125" style="124" customWidth="1"/>
    <col min="1032" max="1032" width="13.625" style="124" customWidth="1"/>
    <col min="1033" max="1033" width="9" style="124"/>
    <col min="1034" max="1036" width="9.5" style="124" customWidth="1"/>
    <col min="1037" max="1037" width="4.625" style="124" customWidth="1"/>
    <col min="1038" max="1039" width="3.375" style="124" bestFit="1" customWidth="1"/>
    <col min="1040" max="1040" width="3.375" style="124" customWidth="1"/>
    <col min="1041" max="1044" width="3.375" style="124" bestFit="1" customWidth="1"/>
    <col min="1045" max="1045" width="16.25" style="124" customWidth="1"/>
    <col min="1046" max="1046" width="27.625" style="124" bestFit="1" customWidth="1"/>
    <col min="1047" max="1280" width="9" style="124"/>
    <col min="1281" max="1281" width="5" style="124" customWidth="1"/>
    <col min="1282" max="1282" width="22.625" style="124" customWidth="1"/>
    <col min="1283" max="1286" width="10.625" style="124" customWidth="1"/>
    <col min="1287" max="1287" width="16.125" style="124" customWidth="1"/>
    <col min="1288" max="1288" width="13.625" style="124" customWidth="1"/>
    <col min="1289" max="1289" width="9" style="124"/>
    <col min="1290" max="1292" width="9.5" style="124" customWidth="1"/>
    <col min="1293" max="1293" width="4.625" style="124" customWidth="1"/>
    <col min="1294" max="1295" width="3.375" style="124" bestFit="1" customWidth="1"/>
    <col min="1296" max="1296" width="3.375" style="124" customWidth="1"/>
    <col min="1297" max="1300" width="3.375" style="124" bestFit="1" customWidth="1"/>
    <col min="1301" max="1301" width="16.25" style="124" customWidth="1"/>
    <col min="1302" max="1302" width="27.625" style="124" bestFit="1" customWidth="1"/>
    <col min="1303" max="1536" width="9" style="124"/>
    <col min="1537" max="1537" width="5" style="124" customWidth="1"/>
    <col min="1538" max="1538" width="22.625" style="124" customWidth="1"/>
    <col min="1539" max="1542" width="10.625" style="124" customWidth="1"/>
    <col min="1543" max="1543" width="16.125" style="124" customWidth="1"/>
    <col min="1544" max="1544" width="13.625" style="124" customWidth="1"/>
    <col min="1545" max="1545" width="9" style="124"/>
    <col min="1546" max="1548" width="9.5" style="124" customWidth="1"/>
    <col min="1549" max="1549" width="4.625" style="124" customWidth="1"/>
    <col min="1550" max="1551" width="3.375" style="124" bestFit="1" customWidth="1"/>
    <col min="1552" max="1552" width="3.375" style="124" customWidth="1"/>
    <col min="1553" max="1556" width="3.375" style="124" bestFit="1" customWidth="1"/>
    <col min="1557" max="1557" width="16.25" style="124" customWidth="1"/>
    <col min="1558" max="1558" width="27.625" style="124" bestFit="1" customWidth="1"/>
    <col min="1559" max="1792" width="9" style="124"/>
    <col min="1793" max="1793" width="5" style="124" customWidth="1"/>
    <col min="1794" max="1794" width="22.625" style="124" customWidth="1"/>
    <col min="1795" max="1798" width="10.625" style="124" customWidth="1"/>
    <col min="1799" max="1799" width="16.125" style="124" customWidth="1"/>
    <col min="1800" max="1800" width="13.625" style="124" customWidth="1"/>
    <col min="1801" max="1801" width="9" style="124"/>
    <col min="1802" max="1804" width="9.5" style="124" customWidth="1"/>
    <col min="1805" max="1805" width="4.625" style="124" customWidth="1"/>
    <col min="1806" max="1807" width="3.375" style="124" bestFit="1" customWidth="1"/>
    <col min="1808" max="1808" width="3.375" style="124" customWidth="1"/>
    <col min="1809" max="1812" width="3.375" style="124" bestFit="1" customWidth="1"/>
    <col min="1813" max="1813" width="16.25" style="124" customWidth="1"/>
    <col min="1814" max="1814" width="27.625" style="124" bestFit="1" customWidth="1"/>
    <col min="1815" max="2048" width="9" style="124"/>
    <col min="2049" max="2049" width="5" style="124" customWidth="1"/>
    <col min="2050" max="2050" width="22.625" style="124" customWidth="1"/>
    <col min="2051" max="2054" width="10.625" style="124" customWidth="1"/>
    <col min="2055" max="2055" width="16.125" style="124" customWidth="1"/>
    <col min="2056" max="2056" width="13.625" style="124" customWidth="1"/>
    <col min="2057" max="2057" width="9" style="124"/>
    <col min="2058" max="2060" width="9.5" style="124" customWidth="1"/>
    <col min="2061" max="2061" width="4.625" style="124" customWidth="1"/>
    <col min="2062" max="2063" width="3.375" style="124" bestFit="1" customWidth="1"/>
    <col min="2064" max="2064" width="3.375" style="124" customWidth="1"/>
    <col min="2065" max="2068" width="3.375" style="124" bestFit="1" customWidth="1"/>
    <col min="2069" max="2069" width="16.25" style="124" customWidth="1"/>
    <col min="2070" max="2070" width="27.625" style="124" bestFit="1" customWidth="1"/>
    <col min="2071" max="2304" width="9" style="124"/>
    <col min="2305" max="2305" width="5" style="124" customWidth="1"/>
    <col min="2306" max="2306" width="22.625" style="124" customWidth="1"/>
    <col min="2307" max="2310" width="10.625" style="124" customWidth="1"/>
    <col min="2311" max="2311" width="16.125" style="124" customWidth="1"/>
    <col min="2312" max="2312" width="13.625" style="124" customWidth="1"/>
    <col min="2313" max="2313" width="9" style="124"/>
    <col min="2314" max="2316" width="9.5" style="124" customWidth="1"/>
    <col min="2317" max="2317" width="4.625" style="124" customWidth="1"/>
    <col min="2318" max="2319" width="3.375" style="124" bestFit="1" customWidth="1"/>
    <col min="2320" max="2320" width="3.375" style="124" customWidth="1"/>
    <col min="2321" max="2324" width="3.375" style="124" bestFit="1" customWidth="1"/>
    <col min="2325" max="2325" width="16.25" style="124" customWidth="1"/>
    <col min="2326" max="2326" width="27.625" style="124" bestFit="1" customWidth="1"/>
    <col min="2327" max="2560" width="9" style="124"/>
    <col min="2561" max="2561" width="5" style="124" customWidth="1"/>
    <col min="2562" max="2562" width="22.625" style="124" customWidth="1"/>
    <col min="2563" max="2566" width="10.625" style="124" customWidth="1"/>
    <col min="2567" max="2567" width="16.125" style="124" customWidth="1"/>
    <col min="2568" max="2568" width="13.625" style="124" customWidth="1"/>
    <col min="2569" max="2569" width="9" style="124"/>
    <col min="2570" max="2572" width="9.5" style="124" customWidth="1"/>
    <col min="2573" max="2573" width="4.625" style="124" customWidth="1"/>
    <col min="2574" max="2575" width="3.375" style="124" bestFit="1" customWidth="1"/>
    <col min="2576" max="2576" width="3.375" style="124" customWidth="1"/>
    <col min="2577" max="2580" width="3.375" style="124" bestFit="1" customWidth="1"/>
    <col min="2581" max="2581" width="16.25" style="124" customWidth="1"/>
    <col min="2582" max="2582" width="27.625" style="124" bestFit="1" customWidth="1"/>
    <col min="2583" max="2816" width="9" style="124"/>
    <col min="2817" max="2817" width="5" style="124" customWidth="1"/>
    <col min="2818" max="2818" width="22.625" style="124" customWidth="1"/>
    <col min="2819" max="2822" width="10.625" style="124" customWidth="1"/>
    <col min="2823" max="2823" width="16.125" style="124" customWidth="1"/>
    <col min="2824" max="2824" width="13.625" style="124" customWidth="1"/>
    <col min="2825" max="2825" width="9" style="124"/>
    <col min="2826" max="2828" width="9.5" style="124" customWidth="1"/>
    <col min="2829" max="2829" width="4.625" style="124" customWidth="1"/>
    <col min="2830" max="2831" width="3.375" style="124" bestFit="1" customWidth="1"/>
    <col min="2832" max="2832" width="3.375" style="124" customWidth="1"/>
    <col min="2833" max="2836" width="3.375" style="124" bestFit="1" customWidth="1"/>
    <col min="2837" max="2837" width="16.25" style="124" customWidth="1"/>
    <col min="2838" max="2838" width="27.625" style="124" bestFit="1" customWidth="1"/>
    <col min="2839" max="3072" width="9" style="124"/>
    <col min="3073" max="3073" width="5" style="124" customWidth="1"/>
    <col min="3074" max="3074" width="22.625" style="124" customWidth="1"/>
    <col min="3075" max="3078" width="10.625" style="124" customWidth="1"/>
    <col min="3079" max="3079" width="16.125" style="124" customWidth="1"/>
    <col min="3080" max="3080" width="13.625" style="124" customWidth="1"/>
    <col min="3081" max="3081" width="9" style="124"/>
    <col min="3082" max="3084" width="9.5" style="124" customWidth="1"/>
    <col min="3085" max="3085" width="4.625" style="124" customWidth="1"/>
    <col min="3086" max="3087" width="3.375" style="124" bestFit="1" customWidth="1"/>
    <col min="3088" max="3088" width="3.375" style="124" customWidth="1"/>
    <col min="3089" max="3092" width="3.375" style="124" bestFit="1" customWidth="1"/>
    <col min="3093" max="3093" width="16.25" style="124" customWidth="1"/>
    <col min="3094" max="3094" width="27.625" style="124" bestFit="1" customWidth="1"/>
    <col min="3095" max="3328" width="9" style="124"/>
    <col min="3329" max="3329" width="5" style="124" customWidth="1"/>
    <col min="3330" max="3330" width="22.625" style="124" customWidth="1"/>
    <col min="3331" max="3334" width="10.625" style="124" customWidth="1"/>
    <col min="3335" max="3335" width="16.125" style="124" customWidth="1"/>
    <col min="3336" max="3336" width="13.625" style="124" customWidth="1"/>
    <col min="3337" max="3337" width="9" style="124"/>
    <col min="3338" max="3340" width="9.5" style="124" customWidth="1"/>
    <col min="3341" max="3341" width="4.625" style="124" customWidth="1"/>
    <col min="3342" max="3343" width="3.375" style="124" bestFit="1" customWidth="1"/>
    <col min="3344" max="3344" width="3.375" style="124" customWidth="1"/>
    <col min="3345" max="3348" width="3.375" style="124" bestFit="1" customWidth="1"/>
    <col min="3349" max="3349" width="16.25" style="124" customWidth="1"/>
    <col min="3350" max="3350" width="27.625" style="124" bestFit="1" customWidth="1"/>
    <col min="3351" max="3584" width="9" style="124"/>
    <col min="3585" max="3585" width="5" style="124" customWidth="1"/>
    <col min="3586" max="3586" width="22.625" style="124" customWidth="1"/>
    <col min="3587" max="3590" width="10.625" style="124" customWidth="1"/>
    <col min="3591" max="3591" width="16.125" style="124" customWidth="1"/>
    <col min="3592" max="3592" width="13.625" style="124" customWidth="1"/>
    <col min="3593" max="3593" width="9" style="124"/>
    <col min="3594" max="3596" width="9.5" style="124" customWidth="1"/>
    <col min="3597" max="3597" width="4.625" style="124" customWidth="1"/>
    <col min="3598" max="3599" width="3.375" style="124" bestFit="1" customWidth="1"/>
    <col min="3600" max="3600" width="3.375" style="124" customWidth="1"/>
    <col min="3601" max="3604" width="3.375" style="124" bestFit="1" customWidth="1"/>
    <col min="3605" max="3605" width="16.25" style="124" customWidth="1"/>
    <col min="3606" max="3606" width="27.625" style="124" bestFit="1" customWidth="1"/>
    <col min="3607" max="3840" width="9" style="124"/>
    <col min="3841" max="3841" width="5" style="124" customWidth="1"/>
    <col min="3842" max="3842" width="22.625" style="124" customWidth="1"/>
    <col min="3843" max="3846" width="10.625" style="124" customWidth="1"/>
    <col min="3847" max="3847" width="16.125" style="124" customWidth="1"/>
    <col min="3848" max="3848" width="13.625" style="124" customWidth="1"/>
    <col min="3849" max="3849" width="9" style="124"/>
    <col min="3850" max="3852" width="9.5" style="124" customWidth="1"/>
    <col min="3853" max="3853" width="4.625" style="124" customWidth="1"/>
    <col min="3854" max="3855" width="3.375" style="124" bestFit="1" customWidth="1"/>
    <col min="3856" max="3856" width="3.375" style="124" customWidth="1"/>
    <col min="3857" max="3860" width="3.375" style="124" bestFit="1" customWidth="1"/>
    <col min="3861" max="3861" width="16.25" style="124" customWidth="1"/>
    <col min="3862" max="3862" width="27.625" style="124" bestFit="1" customWidth="1"/>
    <col min="3863" max="4096" width="9" style="124"/>
    <col min="4097" max="4097" width="5" style="124" customWidth="1"/>
    <col min="4098" max="4098" width="22.625" style="124" customWidth="1"/>
    <col min="4099" max="4102" width="10.625" style="124" customWidth="1"/>
    <col min="4103" max="4103" width="16.125" style="124" customWidth="1"/>
    <col min="4104" max="4104" width="13.625" style="124" customWidth="1"/>
    <col min="4105" max="4105" width="9" style="124"/>
    <col min="4106" max="4108" width="9.5" style="124" customWidth="1"/>
    <col min="4109" max="4109" width="4.625" style="124" customWidth="1"/>
    <col min="4110" max="4111" width="3.375" style="124" bestFit="1" customWidth="1"/>
    <col min="4112" max="4112" width="3.375" style="124" customWidth="1"/>
    <col min="4113" max="4116" width="3.375" style="124" bestFit="1" customWidth="1"/>
    <col min="4117" max="4117" width="16.25" style="124" customWidth="1"/>
    <col min="4118" max="4118" width="27.625" style="124" bestFit="1" customWidth="1"/>
    <col min="4119" max="4352" width="9" style="124"/>
    <col min="4353" max="4353" width="5" style="124" customWidth="1"/>
    <col min="4354" max="4354" width="22.625" style="124" customWidth="1"/>
    <col min="4355" max="4358" width="10.625" style="124" customWidth="1"/>
    <col min="4359" max="4359" width="16.125" style="124" customWidth="1"/>
    <col min="4360" max="4360" width="13.625" style="124" customWidth="1"/>
    <col min="4361" max="4361" width="9" style="124"/>
    <col min="4362" max="4364" width="9.5" style="124" customWidth="1"/>
    <col min="4365" max="4365" width="4.625" style="124" customWidth="1"/>
    <col min="4366" max="4367" width="3.375" style="124" bestFit="1" customWidth="1"/>
    <col min="4368" max="4368" width="3.375" style="124" customWidth="1"/>
    <col min="4369" max="4372" width="3.375" style="124" bestFit="1" customWidth="1"/>
    <col min="4373" max="4373" width="16.25" style="124" customWidth="1"/>
    <col min="4374" max="4374" width="27.625" style="124" bestFit="1" customWidth="1"/>
    <col min="4375" max="4608" width="9" style="124"/>
    <col min="4609" max="4609" width="5" style="124" customWidth="1"/>
    <col min="4610" max="4610" width="22.625" style="124" customWidth="1"/>
    <col min="4611" max="4614" width="10.625" style="124" customWidth="1"/>
    <col min="4615" max="4615" width="16.125" style="124" customWidth="1"/>
    <col min="4616" max="4616" width="13.625" style="124" customWidth="1"/>
    <col min="4617" max="4617" width="9" style="124"/>
    <col min="4618" max="4620" width="9.5" style="124" customWidth="1"/>
    <col min="4621" max="4621" width="4.625" style="124" customWidth="1"/>
    <col min="4622" max="4623" width="3.375" style="124" bestFit="1" customWidth="1"/>
    <col min="4624" max="4624" width="3.375" style="124" customWidth="1"/>
    <col min="4625" max="4628" width="3.375" style="124" bestFit="1" customWidth="1"/>
    <col min="4629" max="4629" width="16.25" style="124" customWidth="1"/>
    <col min="4630" max="4630" width="27.625" style="124" bestFit="1" customWidth="1"/>
    <col min="4631" max="4864" width="9" style="124"/>
    <col min="4865" max="4865" width="5" style="124" customWidth="1"/>
    <col min="4866" max="4866" width="22.625" style="124" customWidth="1"/>
    <col min="4867" max="4870" width="10.625" style="124" customWidth="1"/>
    <col min="4871" max="4871" width="16.125" style="124" customWidth="1"/>
    <col min="4872" max="4872" width="13.625" style="124" customWidth="1"/>
    <col min="4873" max="4873" width="9" style="124"/>
    <col min="4874" max="4876" width="9.5" style="124" customWidth="1"/>
    <col min="4877" max="4877" width="4.625" style="124" customWidth="1"/>
    <col min="4878" max="4879" width="3.375" style="124" bestFit="1" customWidth="1"/>
    <col min="4880" max="4880" width="3.375" style="124" customWidth="1"/>
    <col min="4881" max="4884" width="3.375" style="124" bestFit="1" customWidth="1"/>
    <col min="4885" max="4885" width="16.25" style="124" customWidth="1"/>
    <col min="4886" max="4886" width="27.625" style="124" bestFit="1" customWidth="1"/>
    <col min="4887" max="5120" width="9" style="124"/>
    <col min="5121" max="5121" width="5" style="124" customWidth="1"/>
    <col min="5122" max="5122" width="22.625" style="124" customWidth="1"/>
    <col min="5123" max="5126" width="10.625" style="124" customWidth="1"/>
    <col min="5127" max="5127" width="16.125" style="124" customWidth="1"/>
    <col min="5128" max="5128" width="13.625" style="124" customWidth="1"/>
    <col min="5129" max="5129" width="9" style="124"/>
    <col min="5130" max="5132" width="9.5" style="124" customWidth="1"/>
    <col min="5133" max="5133" width="4.625" style="124" customWidth="1"/>
    <col min="5134" max="5135" width="3.375" style="124" bestFit="1" customWidth="1"/>
    <col min="5136" max="5136" width="3.375" style="124" customWidth="1"/>
    <col min="5137" max="5140" width="3.375" style="124" bestFit="1" customWidth="1"/>
    <col min="5141" max="5141" width="16.25" style="124" customWidth="1"/>
    <col min="5142" max="5142" width="27.625" style="124" bestFit="1" customWidth="1"/>
    <col min="5143" max="5376" width="9" style="124"/>
    <col min="5377" max="5377" width="5" style="124" customWidth="1"/>
    <col min="5378" max="5378" width="22.625" style="124" customWidth="1"/>
    <col min="5379" max="5382" width="10.625" style="124" customWidth="1"/>
    <col min="5383" max="5383" width="16.125" style="124" customWidth="1"/>
    <col min="5384" max="5384" width="13.625" style="124" customWidth="1"/>
    <col min="5385" max="5385" width="9" style="124"/>
    <col min="5386" max="5388" width="9.5" style="124" customWidth="1"/>
    <col min="5389" max="5389" width="4.625" style="124" customWidth="1"/>
    <col min="5390" max="5391" width="3.375" style="124" bestFit="1" customWidth="1"/>
    <col min="5392" max="5392" width="3.375" style="124" customWidth="1"/>
    <col min="5393" max="5396" width="3.375" style="124" bestFit="1" customWidth="1"/>
    <col min="5397" max="5397" width="16.25" style="124" customWidth="1"/>
    <col min="5398" max="5398" width="27.625" style="124" bestFit="1" customWidth="1"/>
    <col min="5399" max="5632" width="9" style="124"/>
    <col min="5633" max="5633" width="5" style="124" customWidth="1"/>
    <col min="5634" max="5634" width="22.625" style="124" customWidth="1"/>
    <col min="5635" max="5638" width="10.625" style="124" customWidth="1"/>
    <col min="5639" max="5639" width="16.125" style="124" customWidth="1"/>
    <col min="5640" max="5640" width="13.625" style="124" customWidth="1"/>
    <col min="5641" max="5641" width="9" style="124"/>
    <col min="5642" max="5644" width="9.5" style="124" customWidth="1"/>
    <col min="5645" max="5645" width="4.625" style="124" customWidth="1"/>
    <col min="5646" max="5647" width="3.375" style="124" bestFit="1" customWidth="1"/>
    <col min="5648" max="5648" width="3.375" style="124" customWidth="1"/>
    <col min="5649" max="5652" width="3.375" style="124" bestFit="1" customWidth="1"/>
    <col min="5653" max="5653" width="16.25" style="124" customWidth="1"/>
    <col min="5654" max="5654" width="27.625" style="124" bestFit="1" customWidth="1"/>
    <col min="5655" max="5888" width="9" style="124"/>
    <col min="5889" max="5889" width="5" style="124" customWidth="1"/>
    <col min="5890" max="5890" width="22.625" style="124" customWidth="1"/>
    <col min="5891" max="5894" width="10.625" style="124" customWidth="1"/>
    <col min="5895" max="5895" width="16.125" style="124" customWidth="1"/>
    <col min="5896" max="5896" width="13.625" style="124" customWidth="1"/>
    <col min="5897" max="5897" width="9" style="124"/>
    <col min="5898" max="5900" width="9.5" style="124" customWidth="1"/>
    <col min="5901" max="5901" width="4.625" style="124" customWidth="1"/>
    <col min="5902" max="5903" width="3.375" style="124" bestFit="1" customWidth="1"/>
    <col min="5904" max="5904" width="3.375" style="124" customWidth="1"/>
    <col min="5905" max="5908" width="3.375" style="124" bestFit="1" customWidth="1"/>
    <col min="5909" max="5909" width="16.25" style="124" customWidth="1"/>
    <col min="5910" max="5910" width="27.625" style="124" bestFit="1" customWidth="1"/>
    <col min="5911" max="6144" width="9" style="124"/>
    <col min="6145" max="6145" width="5" style="124" customWidth="1"/>
    <col min="6146" max="6146" width="22.625" style="124" customWidth="1"/>
    <col min="6147" max="6150" width="10.625" style="124" customWidth="1"/>
    <col min="6151" max="6151" width="16.125" style="124" customWidth="1"/>
    <col min="6152" max="6152" width="13.625" style="124" customWidth="1"/>
    <col min="6153" max="6153" width="9" style="124"/>
    <col min="6154" max="6156" width="9.5" style="124" customWidth="1"/>
    <col min="6157" max="6157" width="4.625" style="124" customWidth="1"/>
    <col min="6158" max="6159" width="3.375" style="124" bestFit="1" customWidth="1"/>
    <col min="6160" max="6160" width="3.375" style="124" customWidth="1"/>
    <col min="6161" max="6164" width="3.375" style="124" bestFit="1" customWidth="1"/>
    <col min="6165" max="6165" width="16.25" style="124" customWidth="1"/>
    <col min="6166" max="6166" width="27.625" style="124" bestFit="1" customWidth="1"/>
    <col min="6167" max="6400" width="9" style="124"/>
    <col min="6401" max="6401" width="5" style="124" customWidth="1"/>
    <col min="6402" max="6402" width="22.625" style="124" customWidth="1"/>
    <col min="6403" max="6406" width="10.625" style="124" customWidth="1"/>
    <col min="6407" max="6407" width="16.125" style="124" customWidth="1"/>
    <col min="6408" max="6408" width="13.625" style="124" customWidth="1"/>
    <col min="6409" max="6409" width="9" style="124"/>
    <col min="6410" max="6412" width="9.5" style="124" customWidth="1"/>
    <col min="6413" max="6413" width="4.625" style="124" customWidth="1"/>
    <col min="6414" max="6415" width="3.375" style="124" bestFit="1" customWidth="1"/>
    <col min="6416" max="6416" width="3.375" style="124" customWidth="1"/>
    <col min="6417" max="6420" width="3.375" style="124" bestFit="1" customWidth="1"/>
    <col min="6421" max="6421" width="16.25" style="124" customWidth="1"/>
    <col min="6422" max="6422" width="27.625" style="124" bestFit="1" customWidth="1"/>
    <col min="6423" max="6656" width="9" style="124"/>
    <col min="6657" max="6657" width="5" style="124" customWidth="1"/>
    <col min="6658" max="6658" width="22.625" style="124" customWidth="1"/>
    <col min="6659" max="6662" width="10.625" style="124" customWidth="1"/>
    <col min="6663" max="6663" width="16.125" style="124" customWidth="1"/>
    <col min="6664" max="6664" width="13.625" style="124" customWidth="1"/>
    <col min="6665" max="6665" width="9" style="124"/>
    <col min="6666" max="6668" width="9.5" style="124" customWidth="1"/>
    <col min="6669" max="6669" width="4.625" style="124" customWidth="1"/>
    <col min="6670" max="6671" width="3.375" style="124" bestFit="1" customWidth="1"/>
    <col min="6672" max="6672" width="3.375" style="124" customWidth="1"/>
    <col min="6673" max="6676" width="3.375" style="124" bestFit="1" customWidth="1"/>
    <col min="6677" max="6677" width="16.25" style="124" customWidth="1"/>
    <col min="6678" max="6678" width="27.625" style="124" bestFit="1" customWidth="1"/>
    <col min="6679" max="6912" width="9" style="124"/>
    <col min="6913" max="6913" width="5" style="124" customWidth="1"/>
    <col min="6914" max="6914" width="22.625" style="124" customWidth="1"/>
    <col min="6915" max="6918" width="10.625" style="124" customWidth="1"/>
    <col min="6919" max="6919" width="16.125" style="124" customWidth="1"/>
    <col min="6920" max="6920" width="13.625" style="124" customWidth="1"/>
    <col min="6921" max="6921" width="9" style="124"/>
    <col min="6922" max="6924" width="9.5" style="124" customWidth="1"/>
    <col min="6925" max="6925" width="4.625" style="124" customWidth="1"/>
    <col min="6926" max="6927" width="3.375" style="124" bestFit="1" customWidth="1"/>
    <col min="6928" max="6928" width="3.375" style="124" customWidth="1"/>
    <col min="6929" max="6932" width="3.375" style="124" bestFit="1" customWidth="1"/>
    <col min="6933" max="6933" width="16.25" style="124" customWidth="1"/>
    <col min="6934" max="6934" width="27.625" style="124" bestFit="1" customWidth="1"/>
    <col min="6935" max="7168" width="9" style="124"/>
    <col min="7169" max="7169" width="5" style="124" customWidth="1"/>
    <col min="7170" max="7170" width="22.625" style="124" customWidth="1"/>
    <col min="7171" max="7174" width="10.625" style="124" customWidth="1"/>
    <col min="7175" max="7175" width="16.125" style="124" customWidth="1"/>
    <col min="7176" max="7176" width="13.625" style="124" customWidth="1"/>
    <col min="7177" max="7177" width="9" style="124"/>
    <col min="7178" max="7180" width="9.5" style="124" customWidth="1"/>
    <col min="7181" max="7181" width="4.625" style="124" customWidth="1"/>
    <col min="7182" max="7183" width="3.375" style="124" bestFit="1" customWidth="1"/>
    <col min="7184" max="7184" width="3.375" style="124" customWidth="1"/>
    <col min="7185" max="7188" width="3.375" style="124" bestFit="1" customWidth="1"/>
    <col min="7189" max="7189" width="16.25" style="124" customWidth="1"/>
    <col min="7190" max="7190" width="27.625" style="124" bestFit="1" customWidth="1"/>
    <col min="7191" max="7424" width="9" style="124"/>
    <col min="7425" max="7425" width="5" style="124" customWidth="1"/>
    <col min="7426" max="7426" width="22.625" style="124" customWidth="1"/>
    <col min="7427" max="7430" width="10.625" style="124" customWidth="1"/>
    <col min="7431" max="7431" width="16.125" style="124" customWidth="1"/>
    <col min="7432" max="7432" width="13.625" style="124" customWidth="1"/>
    <col min="7433" max="7433" width="9" style="124"/>
    <col min="7434" max="7436" width="9.5" style="124" customWidth="1"/>
    <col min="7437" max="7437" width="4.625" style="124" customWidth="1"/>
    <col min="7438" max="7439" width="3.375" style="124" bestFit="1" customWidth="1"/>
    <col min="7440" max="7440" width="3.375" style="124" customWidth="1"/>
    <col min="7441" max="7444" width="3.375" style="124" bestFit="1" customWidth="1"/>
    <col min="7445" max="7445" width="16.25" style="124" customWidth="1"/>
    <col min="7446" max="7446" width="27.625" style="124" bestFit="1" customWidth="1"/>
    <col min="7447" max="7680" width="9" style="124"/>
    <col min="7681" max="7681" width="5" style="124" customWidth="1"/>
    <col min="7682" max="7682" width="22.625" style="124" customWidth="1"/>
    <col min="7683" max="7686" width="10.625" style="124" customWidth="1"/>
    <col min="7687" max="7687" width="16.125" style="124" customWidth="1"/>
    <col min="7688" max="7688" width="13.625" style="124" customWidth="1"/>
    <col min="7689" max="7689" width="9" style="124"/>
    <col min="7690" max="7692" width="9.5" style="124" customWidth="1"/>
    <col min="7693" max="7693" width="4.625" style="124" customWidth="1"/>
    <col min="7694" max="7695" width="3.375" style="124" bestFit="1" customWidth="1"/>
    <col min="7696" max="7696" width="3.375" style="124" customWidth="1"/>
    <col min="7697" max="7700" width="3.375" style="124" bestFit="1" customWidth="1"/>
    <col min="7701" max="7701" width="16.25" style="124" customWidth="1"/>
    <col min="7702" max="7702" width="27.625" style="124" bestFit="1" customWidth="1"/>
    <col min="7703" max="7936" width="9" style="124"/>
    <col min="7937" max="7937" width="5" style="124" customWidth="1"/>
    <col min="7938" max="7938" width="22.625" style="124" customWidth="1"/>
    <col min="7939" max="7942" width="10.625" style="124" customWidth="1"/>
    <col min="7943" max="7943" width="16.125" style="124" customWidth="1"/>
    <col min="7944" max="7944" width="13.625" style="124" customWidth="1"/>
    <col min="7945" max="7945" width="9" style="124"/>
    <col min="7946" max="7948" width="9.5" style="124" customWidth="1"/>
    <col min="7949" max="7949" width="4.625" style="124" customWidth="1"/>
    <col min="7950" max="7951" width="3.375" style="124" bestFit="1" customWidth="1"/>
    <col min="7952" max="7952" width="3.375" style="124" customWidth="1"/>
    <col min="7953" max="7956" width="3.375" style="124" bestFit="1" customWidth="1"/>
    <col min="7957" max="7957" width="16.25" style="124" customWidth="1"/>
    <col min="7958" max="7958" width="27.625" style="124" bestFit="1" customWidth="1"/>
    <col min="7959" max="8192" width="9" style="124"/>
    <col min="8193" max="8193" width="5" style="124" customWidth="1"/>
    <col min="8194" max="8194" width="22.625" style="124" customWidth="1"/>
    <col min="8195" max="8198" width="10.625" style="124" customWidth="1"/>
    <col min="8199" max="8199" width="16.125" style="124" customWidth="1"/>
    <col min="8200" max="8200" width="13.625" style="124" customWidth="1"/>
    <col min="8201" max="8201" width="9" style="124"/>
    <col min="8202" max="8204" width="9.5" style="124" customWidth="1"/>
    <col min="8205" max="8205" width="4.625" style="124" customWidth="1"/>
    <col min="8206" max="8207" width="3.375" style="124" bestFit="1" customWidth="1"/>
    <col min="8208" max="8208" width="3.375" style="124" customWidth="1"/>
    <col min="8209" max="8212" width="3.375" style="124" bestFit="1" customWidth="1"/>
    <col min="8213" max="8213" width="16.25" style="124" customWidth="1"/>
    <col min="8214" max="8214" width="27.625" style="124" bestFit="1" customWidth="1"/>
    <col min="8215" max="8448" width="9" style="124"/>
    <col min="8449" max="8449" width="5" style="124" customWidth="1"/>
    <col min="8450" max="8450" width="22.625" style="124" customWidth="1"/>
    <col min="8451" max="8454" width="10.625" style="124" customWidth="1"/>
    <col min="8455" max="8455" width="16.125" style="124" customWidth="1"/>
    <col min="8456" max="8456" width="13.625" style="124" customWidth="1"/>
    <col min="8457" max="8457" width="9" style="124"/>
    <col min="8458" max="8460" width="9.5" style="124" customWidth="1"/>
    <col min="8461" max="8461" width="4.625" style="124" customWidth="1"/>
    <col min="8462" max="8463" width="3.375" style="124" bestFit="1" customWidth="1"/>
    <col min="8464" max="8464" width="3.375" style="124" customWidth="1"/>
    <col min="8465" max="8468" width="3.375" style="124" bestFit="1" customWidth="1"/>
    <col min="8469" max="8469" width="16.25" style="124" customWidth="1"/>
    <col min="8470" max="8470" width="27.625" style="124" bestFit="1" customWidth="1"/>
    <col min="8471" max="8704" width="9" style="124"/>
    <col min="8705" max="8705" width="5" style="124" customWidth="1"/>
    <col min="8706" max="8706" width="22.625" style="124" customWidth="1"/>
    <col min="8707" max="8710" width="10.625" style="124" customWidth="1"/>
    <col min="8711" max="8711" width="16.125" style="124" customWidth="1"/>
    <col min="8712" max="8712" width="13.625" style="124" customWidth="1"/>
    <col min="8713" max="8713" width="9" style="124"/>
    <col min="8714" max="8716" width="9.5" style="124" customWidth="1"/>
    <col min="8717" max="8717" width="4.625" style="124" customWidth="1"/>
    <col min="8718" max="8719" width="3.375" style="124" bestFit="1" customWidth="1"/>
    <col min="8720" max="8720" width="3.375" style="124" customWidth="1"/>
    <col min="8721" max="8724" width="3.375" style="124" bestFit="1" customWidth="1"/>
    <col min="8725" max="8725" width="16.25" style="124" customWidth="1"/>
    <col min="8726" max="8726" width="27.625" style="124" bestFit="1" customWidth="1"/>
    <col min="8727" max="8960" width="9" style="124"/>
    <col min="8961" max="8961" width="5" style="124" customWidth="1"/>
    <col min="8962" max="8962" width="22.625" style="124" customWidth="1"/>
    <col min="8963" max="8966" width="10.625" style="124" customWidth="1"/>
    <col min="8967" max="8967" width="16.125" style="124" customWidth="1"/>
    <col min="8968" max="8968" width="13.625" style="124" customWidth="1"/>
    <col min="8969" max="8969" width="9" style="124"/>
    <col min="8970" max="8972" width="9.5" style="124" customWidth="1"/>
    <col min="8973" max="8973" width="4.625" style="124" customWidth="1"/>
    <col min="8974" max="8975" width="3.375" style="124" bestFit="1" customWidth="1"/>
    <col min="8976" max="8976" width="3.375" style="124" customWidth="1"/>
    <col min="8977" max="8980" width="3.375" style="124" bestFit="1" customWidth="1"/>
    <col min="8981" max="8981" width="16.25" style="124" customWidth="1"/>
    <col min="8982" max="8982" width="27.625" style="124" bestFit="1" customWidth="1"/>
    <col min="8983" max="9216" width="9" style="124"/>
    <col min="9217" max="9217" width="5" style="124" customWidth="1"/>
    <col min="9218" max="9218" width="22.625" style="124" customWidth="1"/>
    <col min="9219" max="9222" width="10.625" style="124" customWidth="1"/>
    <col min="9223" max="9223" width="16.125" style="124" customWidth="1"/>
    <col min="9224" max="9224" width="13.625" style="124" customWidth="1"/>
    <col min="9225" max="9225" width="9" style="124"/>
    <col min="9226" max="9228" width="9.5" style="124" customWidth="1"/>
    <col min="9229" max="9229" width="4.625" style="124" customWidth="1"/>
    <col min="9230" max="9231" width="3.375" style="124" bestFit="1" customWidth="1"/>
    <col min="9232" max="9232" width="3.375" style="124" customWidth="1"/>
    <col min="9233" max="9236" width="3.375" style="124" bestFit="1" customWidth="1"/>
    <col min="9237" max="9237" width="16.25" style="124" customWidth="1"/>
    <col min="9238" max="9238" width="27.625" style="124" bestFit="1" customWidth="1"/>
    <col min="9239" max="9472" width="9" style="124"/>
    <col min="9473" max="9473" width="5" style="124" customWidth="1"/>
    <col min="9474" max="9474" width="22.625" style="124" customWidth="1"/>
    <col min="9475" max="9478" width="10.625" style="124" customWidth="1"/>
    <col min="9479" max="9479" width="16.125" style="124" customWidth="1"/>
    <col min="9480" max="9480" width="13.625" style="124" customWidth="1"/>
    <col min="9481" max="9481" width="9" style="124"/>
    <col min="9482" max="9484" width="9.5" style="124" customWidth="1"/>
    <col min="9485" max="9485" width="4.625" style="124" customWidth="1"/>
    <col min="9486" max="9487" width="3.375" style="124" bestFit="1" customWidth="1"/>
    <col min="9488" max="9488" width="3.375" style="124" customWidth="1"/>
    <col min="9489" max="9492" width="3.375" style="124" bestFit="1" customWidth="1"/>
    <col min="9493" max="9493" width="16.25" style="124" customWidth="1"/>
    <col min="9494" max="9494" width="27.625" style="124" bestFit="1" customWidth="1"/>
    <col min="9495" max="9728" width="9" style="124"/>
    <col min="9729" max="9729" width="5" style="124" customWidth="1"/>
    <col min="9730" max="9730" width="22.625" style="124" customWidth="1"/>
    <col min="9731" max="9734" width="10.625" style="124" customWidth="1"/>
    <col min="9735" max="9735" width="16.125" style="124" customWidth="1"/>
    <col min="9736" max="9736" width="13.625" style="124" customWidth="1"/>
    <col min="9737" max="9737" width="9" style="124"/>
    <col min="9738" max="9740" width="9.5" style="124" customWidth="1"/>
    <col min="9741" max="9741" width="4.625" style="124" customWidth="1"/>
    <col min="9742" max="9743" width="3.375" style="124" bestFit="1" customWidth="1"/>
    <col min="9744" max="9744" width="3.375" style="124" customWidth="1"/>
    <col min="9745" max="9748" width="3.375" style="124" bestFit="1" customWidth="1"/>
    <col min="9749" max="9749" width="16.25" style="124" customWidth="1"/>
    <col min="9750" max="9750" width="27.625" style="124" bestFit="1" customWidth="1"/>
    <col min="9751" max="9984" width="9" style="124"/>
    <col min="9985" max="9985" width="5" style="124" customWidth="1"/>
    <col min="9986" max="9986" width="22.625" style="124" customWidth="1"/>
    <col min="9987" max="9990" width="10.625" style="124" customWidth="1"/>
    <col min="9991" max="9991" width="16.125" style="124" customWidth="1"/>
    <col min="9992" max="9992" width="13.625" style="124" customWidth="1"/>
    <col min="9993" max="9993" width="9" style="124"/>
    <col min="9994" max="9996" width="9.5" style="124" customWidth="1"/>
    <col min="9997" max="9997" width="4.625" style="124" customWidth="1"/>
    <col min="9998" max="9999" width="3.375" style="124" bestFit="1" customWidth="1"/>
    <col min="10000" max="10000" width="3.375" style="124" customWidth="1"/>
    <col min="10001" max="10004" width="3.375" style="124" bestFit="1" customWidth="1"/>
    <col min="10005" max="10005" width="16.25" style="124" customWidth="1"/>
    <col min="10006" max="10006" width="27.625" style="124" bestFit="1" customWidth="1"/>
    <col min="10007" max="10240" width="9" style="124"/>
    <col min="10241" max="10241" width="5" style="124" customWidth="1"/>
    <col min="10242" max="10242" width="22.625" style="124" customWidth="1"/>
    <col min="10243" max="10246" width="10.625" style="124" customWidth="1"/>
    <col min="10247" max="10247" width="16.125" style="124" customWidth="1"/>
    <col min="10248" max="10248" width="13.625" style="124" customWidth="1"/>
    <col min="10249" max="10249" width="9" style="124"/>
    <col min="10250" max="10252" width="9.5" style="124" customWidth="1"/>
    <col min="10253" max="10253" width="4.625" style="124" customWidth="1"/>
    <col min="10254" max="10255" width="3.375" style="124" bestFit="1" customWidth="1"/>
    <col min="10256" max="10256" width="3.375" style="124" customWidth="1"/>
    <col min="10257" max="10260" width="3.375" style="124" bestFit="1" customWidth="1"/>
    <col min="10261" max="10261" width="16.25" style="124" customWidth="1"/>
    <col min="10262" max="10262" width="27.625" style="124" bestFit="1" customWidth="1"/>
    <col min="10263" max="10496" width="9" style="124"/>
    <col min="10497" max="10497" width="5" style="124" customWidth="1"/>
    <col min="10498" max="10498" width="22.625" style="124" customWidth="1"/>
    <col min="10499" max="10502" width="10.625" style="124" customWidth="1"/>
    <col min="10503" max="10503" width="16.125" style="124" customWidth="1"/>
    <col min="10504" max="10504" width="13.625" style="124" customWidth="1"/>
    <col min="10505" max="10505" width="9" style="124"/>
    <col min="10506" max="10508" width="9.5" style="124" customWidth="1"/>
    <col min="10509" max="10509" width="4.625" style="124" customWidth="1"/>
    <col min="10510" max="10511" width="3.375" style="124" bestFit="1" customWidth="1"/>
    <col min="10512" max="10512" width="3.375" style="124" customWidth="1"/>
    <col min="10513" max="10516" width="3.375" style="124" bestFit="1" customWidth="1"/>
    <col min="10517" max="10517" width="16.25" style="124" customWidth="1"/>
    <col min="10518" max="10518" width="27.625" style="124" bestFit="1" customWidth="1"/>
    <col min="10519" max="10752" width="9" style="124"/>
    <col min="10753" max="10753" width="5" style="124" customWidth="1"/>
    <col min="10754" max="10754" width="22.625" style="124" customWidth="1"/>
    <col min="10755" max="10758" width="10.625" style="124" customWidth="1"/>
    <col min="10759" max="10759" width="16.125" style="124" customWidth="1"/>
    <col min="10760" max="10760" width="13.625" style="124" customWidth="1"/>
    <col min="10761" max="10761" width="9" style="124"/>
    <col min="10762" max="10764" width="9.5" style="124" customWidth="1"/>
    <col min="10765" max="10765" width="4.625" style="124" customWidth="1"/>
    <col min="10766" max="10767" width="3.375" style="124" bestFit="1" customWidth="1"/>
    <col min="10768" max="10768" width="3.375" style="124" customWidth="1"/>
    <col min="10769" max="10772" width="3.375" style="124" bestFit="1" customWidth="1"/>
    <col min="10773" max="10773" width="16.25" style="124" customWidth="1"/>
    <col min="10774" max="10774" width="27.625" style="124" bestFit="1" customWidth="1"/>
    <col min="10775" max="11008" width="9" style="124"/>
    <col min="11009" max="11009" width="5" style="124" customWidth="1"/>
    <col min="11010" max="11010" width="22.625" style="124" customWidth="1"/>
    <col min="11011" max="11014" width="10.625" style="124" customWidth="1"/>
    <col min="11015" max="11015" width="16.125" style="124" customWidth="1"/>
    <col min="11016" max="11016" width="13.625" style="124" customWidth="1"/>
    <col min="11017" max="11017" width="9" style="124"/>
    <col min="11018" max="11020" width="9.5" style="124" customWidth="1"/>
    <col min="11021" max="11021" width="4.625" style="124" customWidth="1"/>
    <col min="11022" max="11023" width="3.375" style="124" bestFit="1" customWidth="1"/>
    <col min="11024" max="11024" width="3.375" style="124" customWidth="1"/>
    <col min="11025" max="11028" width="3.375" style="124" bestFit="1" customWidth="1"/>
    <col min="11029" max="11029" width="16.25" style="124" customWidth="1"/>
    <col min="11030" max="11030" width="27.625" style="124" bestFit="1" customWidth="1"/>
    <col min="11031" max="11264" width="9" style="124"/>
    <col min="11265" max="11265" width="5" style="124" customWidth="1"/>
    <col min="11266" max="11266" width="22.625" style="124" customWidth="1"/>
    <col min="11267" max="11270" width="10.625" style="124" customWidth="1"/>
    <col min="11271" max="11271" width="16.125" style="124" customWidth="1"/>
    <col min="11272" max="11272" width="13.625" style="124" customWidth="1"/>
    <col min="11273" max="11273" width="9" style="124"/>
    <col min="11274" max="11276" width="9.5" style="124" customWidth="1"/>
    <col min="11277" max="11277" width="4.625" style="124" customWidth="1"/>
    <col min="11278" max="11279" width="3.375" style="124" bestFit="1" customWidth="1"/>
    <col min="11280" max="11280" width="3.375" style="124" customWidth="1"/>
    <col min="11281" max="11284" width="3.375" style="124" bestFit="1" customWidth="1"/>
    <col min="11285" max="11285" width="16.25" style="124" customWidth="1"/>
    <col min="11286" max="11286" width="27.625" style="124" bestFit="1" customWidth="1"/>
    <col min="11287" max="11520" width="9" style="124"/>
    <col min="11521" max="11521" width="5" style="124" customWidth="1"/>
    <col min="11522" max="11522" width="22.625" style="124" customWidth="1"/>
    <col min="11523" max="11526" width="10.625" style="124" customWidth="1"/>
    <col min="11527" max="11527" width="16.125" style="124" customWidth="1"/>
    <col min="11528" max="11528" width="13.625" style="124" customWidth="1"/>
    <col min="11529" max="11529" width="9" style="124"/>
    <col min="11530" max="11532" width="9.5" style="124" customWidth="1"/>
    <col min="11533" max="11533" width="4.625" style="124" customWidth="1"/>
    <col min="11534" max="11535" width="3.375" style="124" bestFit="1" customWidth="1"/>
    <col min="11536" max="11536" width="3.375" style="124" customWidth="1"/>
    <col min="11537" max="11540" width="3.375" style="124" bestFit="1" customWidth="1"/>
    <col min="11541" max="11541" width="16.25" style="124" customWidth="1"/>
    <col min="11542" max="11542" width="27.625" style="124" bestFit="1" customWidth="1"/>
    <col min="11543" max="11776" width="9" style="124"/>
    <col min="11777" max="11777" width="5" style="124" customWidth="1"/>
    <col min="11778" max="11778" width="22.625" style="124" customWidth="1"/>
    <col min="11779" max="11782" width="10.625" style="124" customWidth="1"/>
    <col min="11783" max="11783" width="16.125" style="124" customWidth="1"/>
    <col min="11784" max="11784" width="13.625" style="124" customWidth="1"/>
    <col min="11785" max="11785" width="9" style="124"/>
    <col min="11786" max="11788" width="9.5" style="124" customWidth="1"/>
    <col min="11789" max="11789" width="4.625" style="124" customWidth="1"/>
    <col min="11790" max="11791" width="3.375" style="124" bestFit="1" customWidth="1"/>
    <col min="11792" max="11792" width="3.375" style="124" customWidth="1"/>
    <col min="11793" max="11796" width="3.375" style="124" bestFit="1" customWidth="1"/>
    <col min="11797" max="11797" width="16.25" style="124" customWidth="1"/>
    <col min="11798" max="11798" width="27.625" style="124" bestFit="1" customWidth="1"/>
    <col min="11799" max="12032" width="9" style="124"/>
    <col min="12033" max="12033" width="5" style="124" customWidth="1"/>
    <col min="12034" max="12034" width="22.625" style="124" customWidth="1"/>
    <col min="12035" max="12038" width="10.625" style="124" customWidth="1"/>
    <col min="12039" max="12039" width="16.125" style="124" customWidth="1"/>
    <col min="12040" max="12040" width="13.625" style="124" customWidth="1"/>
    <col min="12041" max="12041" width="9" style="124"/>
    <col min="12042" max="12044" width="9.5" style="124" customWidth="1"/>
    <col min="12045" max="12045" width="4.625" style="124" customWidth="1"/>
    <col min="12046" max="12047" width="3.375" style="124" bestFit="1" customWidth="1"/>
    <col min="12048" max="12048" width="3.375" style="124" customWidth="1"/>
    <col min="12049" max="12052" width="3.375" style="124" bestFit="1" customWidth="1"/>
    <col min="12053" max="12053" width="16.25" style="124" customWidth="1"/>
    <col min="12054" max="12054" width="27.625" style="124" bestFit="1" customWidth="1"/>
    <col min="12055" max="12288" width="9" style="124"/>
    <col min="12289" max="12289" width="5" style="124" customWidth="1"/>
    <col min="12290" max="12290" width="22.625" style="124" customWidth="1"/>
    <col min="12291" max="12294" width="10.625" style="124" customWidth="1"/>
    <col min="12295" max="12295" width="16.125" style="124" customWidth="1"/>
    <col min="12296" max="12296" width="13.625" style="124" customWidth="1"/>
    <col min="12297" max="12297" width="9" style="124"/>
    <col min="12298" max="12300" width="9.5" style="124" customWidth="1"/>
    <col min="12301" max="12301" width="4.625" style="124" customWidth="1"/>
    <col min="12302" max="12303" width="3.375" style="124" bestFit="1" customWidth="1"/>
    <col min="12304" max="12304" width="3.375" style="124" customWidth="1"/>
    <col min="12305" max="12308" width="3.375" style="124" bestFit="1" customWidth="1"/>
    <col min="12309" max="12309" width="16.25" style="124" customWidth="1"/>
    <col min="12310" max="12310" width="27.625" style="124" bestFit="1" customWidth="1"/>
    <col min="12311" max="12544" width="9" style="124"/>
    <col min="12545" max="12545" width="5" style="124" customWidth="1"/>
    <col min="12546" max="12546" width="22.625" style="124" customWidth="1"/>
    <col min="12547" max="12550" width="10.625" style="124" customWidth="1"/>
    <col min="12551" max="12551" width="16.125" style="124" customWidth="1"/>
    <col min="12552" max="12552" width="13.625" style="124" customWidth="1"/>
    <col min="12553" max="12553" width="9" style="124"/>
    <col min="12554" max="12556" width="9.5" style="124" customWidth="1"/>
    <col min="12557" max="12557" width="4.625" style="124" customWidth="1"/>
    <col min="12558" max="12559" width="3.375" style="124" bestFit="1" customWidth="1"/>
    <col min="12560" max="12560" width="3.375" style="124" customWidth="1"/>
    <col min="12561" max="12564" width="3.375" style="124" bestFit="1" customWidth="1"/>
    <col min="12565" max="12565" width="16.25" style="124" customWidth="1"/>
    <col min="12566" max="12566" width="27.625" style="124" bestFit="1" customWidth="1"/>
    <col min="12567" max="12800" width="9" style="124"/>
    <col min="12801" max="12801" width="5" style="124" customWidth="1"/>
    <col min="12802" max="12802" width="22.625" style="124" customWidth="1"/>
    <col min="12803" max="12806" width="10.625" style="124" customWidth="1"/>
    <col min="12807" max="12807" width="16.125" style="124" customWidth="1"/>
    <col min="12808" max="12808" width="13.625" style="124" customWidth="1"/>
    <col min="12809" max="12809" width="9" style="124"/>
    <col min="12810" max="12812" width="9.5" style="124" customWidth="1"/>
    <col min="12813" max="12813" width="4.625" style="124" customWidth="1"/>
    <col min="12814" max="12815" width="3.375" style="124" bestFit="1" customWidth="1"/>
    <col min="12816" max="12816" width="3.375" style="124" customWidth="1"/>
    <col min="12817" max="12820" width="3.375" style="124" bestFit="1" customWidth="1"/>
    <col min="12821" max="12821" width="16.25" style="124" customWidth="1"/>
    <col min="12822" max="12822" width="27.625" style="124" bestFit="1" customWidth="1"/>
    <col min="12823" max="13056" width="9" style="124"/>
    <col min="13057" max="13057" width="5" style="124" customWidth="1"/>
    <col min="13058" max="13058" width="22.625" style="124" customWidth="1"/>
    <col min="13059" max="13062" width="10.625" style="124" customWidth="1"/>
    <col min="13063" max="13063" width="16.125" style="124" customWidth="1"/>
    <col min="13064" max="13064" width="13.625" style="124" customWidth="1"/>
    <col min="13065" max="13065" width="9" style="124"/>
    <col min="13066" max="13068" width="9.5" style="124" customWidth="1"/>
    <col min="13069" max="13069" width="4.625" style="124" customWidth="1"/>
    <col min="13070" max="13071" width="3.375" style="124" bestFit="1" customWidth="1"/>
    <col min="13072" max="13072" width="3.375" style="124" customWidth="1"/>
    <col min="13073" max="13076" width="3.375" style="124" bestFit="1" customWidth="1"/>
    <col min="13077" max="13077" width="16.25" style="124" customWidth="1"/>
    <col min="13078" max="13078" width="27.625" style="124" bestFit="1" customWidth="1"/>
    <col min="13079" max="13312" width="9" style="124"/>
    <col min="13313" max="13313" width="5" style="124" customWidth="1"/>
    <col min="13314" max="13314" width="22.625" style="124" customWidth="1"/>
    <col min="13315" max="13318" width="10.625" style="124" customWidth="1"/>
    <col min="13319" max="13319" width="16.125" style="124" customWidth="1"/>
    <col min="13320" max="13320" width="13.625" style="124" customWidth="1"/>
    <col min="13321" max="13321" width="9" style="124"/>
    <col min="13322" max="13324" width="9.5" style="124" customWidth="1"/>
    <col min="13325" max="13325" width="4.625" style="124" customWidth="1"/>
    <col min="13326" max="13327" width="3.375" style="124" bestFit="1" customWidth="1"/>
    <col min="13328" max="13328" width="3.375" style="124" customWidth="1"/>
    <col min="13329" max="13332" width="3.375" style="124" bestFit="1" customWidth="1"/>
    <col min="13333" max="13333" width="16.25" style="124" customWidth="1"/>
    <col min="13334" max="13334" width="27.625" style="124" bestFit="1" customWidth="1"/>
    <col min="13335" max="13568" width="9" style="124"/>
    <col min="13569" max="13569" width="5" style="124" customWidth="1"/>
    <col min="13570" max="13570" width="22.625" style="124" customWidth="1"/>
    <col min="13571" max="13574" width="10.625" style="124" customWidth="1"/>
    <col min="13575" max="13575" width="16.125" style="124" customWidth="1"/>
    <col min="13576" max="13576" width="13.625" style="124" customWidth="1"/>
    <col min="13577" max="13577" width="9" style="124"/>
    <col min="13578" max="13580" width="9.5" style="124" customWidth="1"/>
    <col min="13581" max="13581" width="4.625" style="124" customWidth="1"/>
    <col min="13582" max="13583" width="3.375" style="124" bestFit="1" customWidth="1"/>
    <col min="13584" max="13584" width="3.375" style="124" customWidth="1"/>
    <col min="13585" max="13588" width="3.375" style="124" bestFit="1" customWidth="1"/>
    <col min="13589" max="13589" width="16.25" style="124" customWidth="1"/>
    <col min="13590" max="13590" width="27.625" style="124" bestFit="1" customWidth="1"/>
    <col min="13591" max="13824" width="9" style="124"/>
    <col min="13825" max="13825" width="5" style="124" customWidth="1"/>
    <col min="13826" max="13826" width="22.625" style="124" customWidth="1"/>
    <col min="13827" max="13830" width="10.625" style="124" customWidth="1"/>
    <col min="13831" max="13831" width="16.125" style="124" customWidth="1"/>
    <col min="13832" max="13832" width="13.625" style="124" customWidth="1"/>
    <col min="13833" max="13833" width="9" style="124"/>
    <col min="13834" max="13836" width="9.5" style="124" customWidth="1"/>
    <col min="13837" max="13837" width="4.625" style="124" customWidth="1"/>
    <col min="13838" max="13839" width="3.375" style="124" bestFit="1" customWidth="1"/>
    <col min="13840" max="13840" width="3.375" style="124" customWidth="1"/>
    <col min="13841" max="13844" width="3.375" style="124" bestFit="1" customWidth="1"/>
    <col min="13845" max="13845" width="16.25" style="124" customWidth="1"/>
    <col min="13846" max="13846" width="27.625" style="124" bestFit="1" customWidth="1"/>
    <col min="13847" max="14080" width="9" style="124"/>
    <col min="14081" max="14081" width="5" style="124" customWidth="1"/>
    <col min="14082" max="14082" width="22.625" style="124" customWidth="1"/>
    <col min="14083" max="14086" width="10.625" style="124" customWidth="1"/>
    <col min="14087" max="14087" width="16.125" style="124" customWidth="1"/>
    <col min="14088" max="14088" width="13.625" style="124" customWidth="1"/>
    <col min="14089" max="14089" width="9" style="124"/>
    <col min="14090" max="14092" width="9.5" style="124" customWidth="1"/>
    <col min="14093" max="14093" width="4.625" style="124" customWidth="1"/>
    <col min="14094" max="14095" width="3.375" style="124" bestFit="1" customWidth="1"/>
    <col min="14096" max="14096" width="3.375" style="124" customWidth="1"/>
    <col min="14097" max="14100" width="3.375" style="124" bestFit="1" customWidth="1"/>
    <col min="14101" max="14101" width="16.25" style="124" customWidth="1"/>
    <col min="14102" max="14102" width="27.625" style="124" bestFit="1" customWidth="1"/>
    <col min="14103" max="14336" width="9" style="124"/>
    <col min="14337" max="14337" width="5" style="124" customWidth="1"/>
    <col min="14338" max="14338" width="22.625" style="124" customWidth="1"/>
    <col min="14339" max="14342" width="10.625" style="124" customWidth="1"/>
    <col min="14343" max="14343" width="16.125" style="124" customWidth="1"/>
    <col min="14344" max="14344" width="13.625" style="124" customWidth="1"/>
    <col min="14345" max="14345" width="9" style="124"/>
    <col min="14346" max="14348" width="9.5" style="124" customWidth="1"/>
    <col min="14349" max="14349" width="4.625" style="124" customWidth="1"/>
    <col min="14350" max="14351" width="3.375" style="124" bestFit="1" customWidth="1"/>
    <col min="14352" max="14352" width="3.375" style="124" customWidth="1"/>
    <col min="14353" max="14356" width="3.375" style="124" bestFit="1" customWidth="1"/>
    <col min="14357" max="14357" width="16.25" style="124" customWidth="1"/>
    <col min="14358" max="14358" width="27.625" style="124" bestFit="1" customWidth="1"/>
    <col min="14359" max="14592" width="9" style="124"/>
    <col min="14593" max="14593" width="5" style="124" customWidth="1"/>
    <col min="14594" max="14594" width="22.625" style="124" customWidth="1"/>
    <col min="14595" max="14598" width="10.625" style="124" customWidth="1"/>
    <col min="14599" max="14599" width="16.125" style="124" customWidth="1"/>
    <col min="14600" max="14600" width="13.625" style="124" customWidth="1"/>
    <col min="14601" max="14601" width="9" style="124"/>
    <col min="14602" max="14604" width="9.5" style="124" customWidth="1"/>
    <col min="14605" max="14605" width="4.625" style="124" customWidth="1"/>
    <col min="14606" max="14607" width="3.375" style="124" bestFit="1" customWidth="1"/>
    <col min="14608" max="14608" width="3.375" style="124" customWidth="1"/>
    <col min="14609" max="14612" width="3.375" style="124" bestFit="1" customWidth="1"/>
    <col min="14613" max="14613" width="16.25" style="124" customWidth="1"/>
    <col min="14614" max="14614" width="27.625" style="124" bestFit="1" customWidth="1"/>
    <col min="14615" max="14848" width="9" style="124"/>
    <col min="14849" max="14849" width="5" style="124" customWidth="1"/>
    <col min="14850" max="14850" width="22.625" style="124" customWidth="1"/>
    <col min="14851" max="14854" width="10.625" style="124" customWidth="1"/>
    <col min="14855" max="14855" width="16.125" style="124" customWidth="1"/>
    <col min="14856" max="14856" width="13.625" style="124" customWidth="1"/>
    <col min="14857" max="14857" width="9" style="124"/>
    <col min="14858" max="14860" width="9.5" style="124" customWidth="1"/>
    <col min="14861" max="14861" width="4.625" style="124" customWidth="1"/>
    <col min="14862" max="14863" width="3.375" style="124" bestFit="1" customWidth="1"/>
    <col min="14864" max="14864" width="3.375" style="124" customWidth="1"/>
    <col min="14865" max="14868" width="3.375" style="124" bestFit="1" customWidth="1"/>
    <col min="14869" max="14869" width="16.25" style="124" customWidth="1"/>
    <col min="14870" max="14870" width="27.625" style="124" bestFit="1" customWidth="1"/>
    <col min="14871" max="15104" width="9" style="124"/>
    <col min="15105" max="15105" width="5" style="124" customWidth="1"/>
    <col min="15106" max="15106" width="22.625" style="124" customWidth="1"/>
    <col min="15107" max="15110" width="10.625" style="124" customWidth="1"/>
    <col min="15111" max="15111" width="16.125" style="124" customWidth="1"/>
    <col min="15112" max="15112" width="13.625" style="124" customWidth="1"/>
    <col min="15113" max="15113" width="9" style="124"/>
    <col min="15114" max="15116" width="9.5" style="124" customWidth="1"/>
    <col min="15117" max="15117" width="4.625" style="124" customWidth="1"/>
    <col min="15118" max="15119" width="3.375" style="124" bestFit="1" customWidth="1"/>
    <col min="15120" max="15120" width="3.375" style="124" customWidth="1"/>
    <col min="15121" max="15124" width="3.375" style="124" bestFit="1" customWidth="1"/>
    <col min="15125" max="15125" width="16.25" style="124" customWidth="1"/>
    <col min="15126" max="15126" width="27.625" style="124" bestFit="1" customWidth="1"/>
    <col min="15127" max="15360" width="9" style="124"/>
    <col min="15361" max="15361" width="5" style="124" customWidth="1"/>
    <col min="15362" max="15362" width="22.625" style="124" customWidth="1"/>
    <col min="15363" max="15366" width="10.625" style="124" customWidth="1"/>
    <col min="15367" max="15367" width="16.125" style="124" customWidth="1"/>
    <col min="15368" max="15368" width="13.625" style="124" customWidth="1"/>
    <col min="15369" max="15369" width="9" style="124"/>
    <col min="15370" max="15372" width="9.5" style="124" customWidth="1"/>
    <col min="15373" max="15373" width="4.625" style="124" customWidth="1"/>
    <col min="15374" max="15375" width="3.375" style="124" bestFit="1" customWidth="1"/>
    <col min="15376" max="15376" width="3.375" style="124" customWidth="1"/>
    <col min="15377" max="15380" width="3.375" style="124" bestFit="1" customWidth="1"/>
    <col min="15381" max="15381" width="16.25" style="124" customWidth="1"/>
    <col min="15382" max="15382" width="27.625" style="124" bestFit="1" customWidth="1"/>
    <col min="15383" max="15616" width="9" style="124"/>
    <col min="15617" max="15617" width="5" style="124" customWidth="1"/>
    <col min="15618" max="15618" width="22.625" style="124" customWidth="1"/>
    <col min="15619" max="15622" width="10.625" style="124" customWidth="1"/>
    <col min="15623" max="15623" width="16.125" style="124" customWidth="1"/>
    <col min="15624" max="15624" width="13.625" style="124" customWidth="1"/>
    <col min="15625" max="15625" width="9" style="124"/>
    <col min="15626" max="15628" width="9.5" style="124" customWidth="1"/>
    <col min="15629" max="15629" width="4.625" style="124" customWidth="1"/>
    <col min="15630" max="15631" width="3.375" style="124" bestFit="1" customWidth="1"/>
    <col min="15632" max="15632" width="3.375" style="124" customWidth="1"/>
    <col min="15633" max="15636" width="3.375" style="124" bestFit="1" customWidth="1"/>
    <col min="15637" max="15637" width="16.25" style="124" customWidth="1"/>
    <col min="15638" max="15638" width="27.625" style="124" bestFit="1" customWidth="1"/>
    <col min="15639" max="15872" width="9" style="124"/>
    <col min="15873" max="15873" width="5" style="124" customWidth="1"/>
    <col min="15874" max="15874" width="22.625" style="124" customWidth="1"/>
    <col min="15875" max="15878" width="10.625" style="124" customWidth="1"/>
    <col min="15879" max="15879" width="16.125" style="124" customWidth="1"/>
    <col min="15880" max="15880" width="13.625" style="124" customWidth="1"/>
    <col min="15881" max="15881" width="9" style="124"/>
    <col min="15882" max="15884" width="9.5" style="124" customWidth="1"/>
    <col min="15885" max="15885" width="4.625" style="124" customWidth="1"/>
    <col min="15886" max="15887" width="3.375" style="124" bestFit="1" customWidth="1"/>
    <col min="15888" max="15888" width="3.375" style="124" customWidth="1"/>
    <col min="15889" max="15892" width="3.375" style="124" bestFit="1" customWidth="1"/>
    <col min="15893" max="15893" width="16.25" style="124" customWidth="1"/>
    <col min="15894" max="15894" width="27.625" style="124" bestFit="1" customWidth="1"/>
    <col min="15895" max="16128" width="9" style="124"/>
    <col min="16129" max="16129" width="5" style="124" customWidth="1"/>
    <col min="16130" max="16130" width="22.625" style="124" customWidth="1"/>
    <col min="16131" max="16134" width="10.625" style="124" customWidth="1"/>
    <col min="16135" max="16135" width="16.125" style="124" customWidth="1"/>
    <col min="16136" max="16136" width="13.625" style="124" customWidth="1"/>
    <col min="16137" max="16137" width="9" style="124"/>
    <col min="16138" max="16140" width="9.5" style="124" customWidth="1"/>
    <col min="16141" max="16141" width="4.625" style="124" customWidth="1"/>
    <col min="16142" max="16143" width="3.375" style="124" bestFit="1" customWidth="1"/>
    <col min="16144" max="16144" width="3.375" style="124" customWidth="1"/>
    <col min="16145" max="16148" width="3.375" style="124" bestFit="1" customWidth="1"/>
    <col min="16149" max="16149" width="16.25" style="124" customWidth="1"/>
    <col min="16150" max="16150" width="27.625" style="124" bestFit="1" customWidth="1"/>
    <col min="16151" max="16384" width="9" style="124"/>
  </cols>
  <sheetData>
    <row r="1" spans="1:25" ht="6.75" customHeight="1">
      <c r="C1" s="125"/>
      <c r="D1" s="125"/>
      <c r="E1" s="125"/>
      <c r="F1" s="125"/>
      <c r="G1" s="125"/>
      <c r="H1" s="125"/>
      <c r="I1" s="125"/>
      <c r="J1" s="125"/>
      <c r="K1" s="125"/>
      <c r="L1" s="125"/>
      <c r="M1" s="126"/>
      <c r="N1" s="126"/>
      <c r="O1" s="126"/>
      <c r="P1" s="126"/>
      <c r="Q1" s="126"/>
      <c r="R1" s="126"/>
      <c r="S1" s="126"/>
      <c r="T1" s="126"/>
      <c r="U1" s="126"/>
      <c r="V1" s="126"/>
      <c r="W1" s="126"/>
      <c r="X1" s="126"/>
      <c r="Y1" s="126"/>
    </row>
    <row r="2" spans="1:25" ht="14.25" thickBot="1">
      <c r="A2" s="127" t="s">
        <v>2621</v>
      </c>
      <c r="C2" s="125"/>
      <c r="D2" s="125"/>
      <c r="E2" s="125"/>
      <c r="F2" s="125"/>
      <c r="G2" s="125"/>
      <c r="H2" s="125"/>
      <c r="I2" s="125"/>
      <c r="J2" s="125"/>
      <c r="K2" s="125"/>
      <c r="L2" s="125"/>
      <c r="M2" s="126"/>
      <c r="N2" s="126" t="s">
        <v>537</v>
      </c>
      <c r="O2" s="126"/>
      <c r="P2" s="126"/>
      <c r="Q2" s="126"/>
      <c r="R2" s="126"/>
      <c r="S2" s="126"/>
      <c r="T2" s="126"/>
      <c r="U2" s="126"/>
      <c r="V2" s="126"/>
      <c r="W2" s="126"/>
      <c r="X2" s="126"/>
      <c r="Y2" s="126"/>
    </row>
    <row r="3" spans="1:25" ht="14.25" thickBot="1">
      <c r="A3" s="836" t="s">
        <v>538</v>
      </c>
      <c r="B3" s="831" t="s">
        <v>539</v>
      </c>
      <c r="C3" s="845" t="s">
        <v>540</v>
      </c>
      <c r="D3" s="846"/>
      <c r="E3" s="846"/>
      <c r="F3" s="846"/>
      <c r="G3" s="846"/>
      <c r="H3" s="847"/>
      <c r="I3" s="125"/>
      <c r="J3" s="125"/>
      <c r="K3" s="125"/>
      <c r="L3" s="125"/>
      <c r="M3" s="126"/>
      <c r="N3" s="128" t="s">
        <v>541</v>
      </c>
      <c r="O3" s="835" t="s">
        <v>542</v>
      </c>
      <c r="P3" s="835" t="s">
        <v>543</v>
      </c>
      <c r="Q3" s="835" t="s">
        <v>544</v>
      </c>
      <c r="R3" s="835" t="s">
        <v>11</v>
      </c>
      <c r="S3" s="835" t="s">
        <v>545</v>
      </c>
      <c r="T3" s="835" t="s">
        <v>546</v>
      </c>
      <c r="U3" s="129"/>
      <c r="V3" s="129"/>
      <c r="W3" s="126"/>
      <c r="X3" s="126"/>
      <c r="Y3" s="126"/>
    </row>
    <row r="4" spans="1:25" ht="26.25" customHeight="1">
      <c r="A4" s="836"/>
      <c r="B4" s="831"/>
      <c r="C4" s="837" t="s">
        <v>547</v>
      </c>
      <c r="D4" s="839" t="s">
        <v>548</v>
      </c>
      <c r="E4" s="841" t="s">
        <v>549</v>
      </c>
      <c r="F4" s="841" t="s">
        <v>550</v>
      </c>
      <c r="G4" s="841" t="s">
        <v>551</v>
      </c>
      <c r="H4" s="843" t="s">
        <v>552</v>
      </c>
      <c r="I4" s="125"/>
      <c r="J4" s="125"/>
      <c r="K4" s="125"/>
      <c r="L4" s="125"/>
      <c r="M4" s="126"/>
      <c r="N4" s="128" t="s">
        <v>553</v>
      </c>
      <c r="O4" s="835"/>
      <c r="P4" s="835"/>
      <c r="Q4" s="835"/>
      <c r="R4" s="835"/>
      <c r="S4" s="835"/>
      <c r="T4" s="835"/>
      <c r="U4" s="129"/>
      <c r="V4" s="129"/>
      <c r="W4" s="126"/>
      <c r="X4" s="126"/>
      <c r="Y4" s="126"/>
    </row>
    <row r="5" spans="1:25" ht="29.25" customHeight="1">
      <c r="A5" s="836"/>
      <c r="B5" s="831"/>
      <c r="C5" s="838"/>
      <c r="D5" s="840"/>
      <c r="E5" s="842"/>
      <c r="F5" s="842"/>
      <c r="G5" s="842"/>
      <c r="H5" s="844"/>
      <c r="I5" s="125"/>
      <c r="J5" s="125"/>
      <c r="K5" s="125"/>
      <c r="L5" s="125"/>
      <c r="M5" s="126"/>
      <c r="N5" s="128" t="s">
        <v>554</v>
      </c>
      <c r="O5" s="835"/>
      <c r="P5" s="835"/>
      <c r="Q5" s="835"/>
      <c r="R5" s="835"/>
      <c r="S5" s="835"/>
      <c r="T5" s="835"/>
      <c r="U5" s="129"/>
      <c r="V5" s="129"/>
      <c r="W5" s="126"/>
      <c r="X5" s="126"/>
      <c r="Y5" s="126"/>
    </row>
    <row r="6" spans="1:25" ht="18.75" customHeight="1">
      <c r="A6" s="128">
        <v>1</v>
      </c>
      <c r="B6" s="130" t="s">
        <v>167</v>
      </c>
      <c r="C6" s="131" t="s">
        <v>555</v>
      </c>
      <c r="D6" s="132" t="s">
        <v>555</v>
      </c>
      <c r="E6" s="132" t="s">
        <v>555</v>
      </c>
      <c r="F6" s="820"/>
      <c r="G6" s="132"/>
      <c r="H6" s="821"/>
      <c r="I6" s="125"/>
      <c r="J6" s="125"/>
      <c r="K6" s="125"/>
      <c r="L6" s="125"/>
      <c r="M6" s="126"/>
      <c r="N6" s="133" t="s">
        <v>556</v>
      </c>
      <c r="O6" s="134" t="str">
        <f t="shared" ref="O6:O17" si="0">IF(C6="○",$N6,"－")</f>
        <v>－</v>
      </c>
      <c r="P6" s="134" t="str">
        <f>IF(D6&lt;&gt;"　",$N6,"－")</f>
        <v>－</v>
      </c>
      <c r="Q6" s="134" t="str">
        <f t="shared" ref="Q6:T17" si="1">IF(E6="○",$N6,"－")</f>
        <v>－</v>
      </c>
      <c r="R6" s="134" t="str">
        <f t="shared" si="1"/>
        <v>－</v>
      </c>
      <c r="S6" s="134" t="str">
        <f t="shared" si="1"/>
        <v>－</v>
      </c>
      <c r="T6" s="135" t="str">
        <f t="shared" si="1"/>
        <v>－</v>
      </c>
      <c r="U6" s="136" t="s">
        <v>557</v>
      </c>
      <c r="V6" s="137" t="str">
        <f>CONCATENATE(O6,O7,O8,O9,O10,O11,O12,O13,O14,O15,O16,O17)</f>
        <v>－－－－－－－－－－－－</v>
      </c>
      <c r="W6" s="126"/>
      <c r="X6" s="126"/>
      <c r="Y6" s="126"/>
    </row>
    <row r="7" spans="1:25" ht="18.75" customHeight="1">
      <c r="A7" s="128">
        <v>2</v>
      </c>
      <c r="B7" s="130" t="s">
        <v>171</v>
      </c>
      <c r="C7" s="131"/>
      <c r="D7" s="132" t="s">
        <v>555</v>
      </c>
      <c r="E7" s="132" t="s">
        <v>555</v>
      </c>
      <c r="F7" s="820"/>
      <c r="G7" s="132"/>
      <c r="H7" s="821"/>
      <c r="I7" s="125"/>
      <c r="J7" s="125"/>
      <c r="K7" s="125"/>
      <c r="L7" s="125"/>
      <c r="M7" s="126"/>
      <c r="N7" s="138" t="s">
        <v>558</v>
      </c>
      <c r="O7" s="139" t="str">
        <f t="shared" si="0"/>
        <v>－</v>
      </c>
      <c r="P7" s="139" t="str">
        <f>IF(D7&lt;&gt;"　",$N7,"－")</f>
        <v>－</v>
      </c>
      <c r="Q7" s="139" t="str">
        <f t="shared" si="1"/>
        <v>－</v>
      </c>
      <c r="R7" s="139" t="str">
        <f t="shared" si="1"/>
        <v>－</v>
      </c>
      <c r="S7" s="139" t="str">
        <f t="shared" si="1"/>
        <v>－</v>
      </c>
      <c r="T7" s="140" t="str">
        <f t="shared" si="1"/>
        <v>－</v>
      </c>
      <c r="U7" s="141" t="s">
        <v>559</v>
      </c>
      <c r="V7" s="142" t="str">
        <f>CONCATENATE(P4,P5,P6,P7,P8,P9,P10,P11,P12,P13,P14)</f>
        <v>－－－－－－－－－</v>
      </c>
      <c r="W7" s="126"/>
      <c r="X7" s="126"/>
      <c r="Y7" s="126"/>
    </row>
    <row r="8" spans="1:25" ht="18.75" customHeight="1">
      <c r="A8" s="128">
        <v>3</v>
      </c>
      <c r="B8" s="130" t="s">
        <v>560</v>
      </c>
      <c r="C8" s="131"/>
      <c r="D8" s="132" t="s">
        <v>555</v>
      </c>
      <c r="E8" s="132" t="s">
        <v>555</v>
      </c>
      <c r="F8" s="820"/>
      <c r="G8" s="132"/>
      <c r="H8" s="821"/>
      <c r="I8" s="125"/>
      <c r="J8" s="125"/>
      <c r="K8" s="125"/>
      <c r="L8" s="125"/>
      <c r="M8" s="126"/>
      <c r="N8" s="138" t="s">
        <v>561</v>
      </c>
      <c r="O8" s="139" t="str">
        <f t="shared" si="0"/>
        <v>－</v>
      </c>
      <c r="P8" s="139" t="str">
        <f t="shared" ref="P8:P14" si="2">IF(D8&lt;&gt;"　",$N8,"－")</f>
        <v>－</v>
      </c>
      <c r="Q8" s="139" t="str">
        <f t="shared" si="1"/>
        <v>－</v>
      </c>
      <c r="R8" s="139" t="str">
        <f t="shared" si="1"/>
        <v>－</v>
      </c>
      <c r="S8" s="139" t="str">
        <f t="shared" si="1"/>
        <v>－</v>
      </c>
      <c r="T8" s="140" t="str">
        <f t="shared" si="1"/>
        <v>－</v>
      </c>
      <c r="U8" s="141" t="s">
        <v>562</v>
      </c>
      <c r="V8" s="142" t="str">
        <f>CONCATENATE(Q6,Q7,Q8,Q9,Q10,Q11,Q12,Q13,Q14)</f>
        <v>－－－－－－－－－</v>
      </c>
      <c r="W8" s="126"/>
      <c r="X8" s="126"/>
      <c r="Y8" s="126"/>
    </row>
    <row r="9" spans="1:25" ht="18.75" customHeight="1">
      <c r="A9" s="128">
        <v>4</v>
      </c>
      <c r="B9" s="130" t="s">
        <v>563</v>
      </c>
      <c r="C9" s="131"/>
      <c r="D9" s="132" t="s">
        <v>555</v>
      </c>
      <c r="E9" s="132" t="s">
        <v>555</v>
      </c>
      <c r="F9" s="820"/>
      <c r="G9" s="132"/>
      <c r="H9" s="821"/>
      <c r="I9" s="125"/>
      <c r="J9" s="125"/>
      <c r="K9" s="125"/>
      <c r="L9" s="125"/>
      <c r="M9" s="126"/>
      <c r="N9" s="138" t="s">
        <v>564</v>
      </c>
      <c r="O9" s="139" t="str">
        <f t="shared" si="0"/>
        <v>－</v>
      </c>
      <c r="P9" s="139" t="str">
        <f t="shared" si="2"/>
        <v>－</v>
      </c>
      <c r="Q9" s="139" t="str">
        <f t="shared" si="1"/>
        <v>－</v>
      </c>
      <c r="R9" s="139" t="str">
        <f t="shared" si="1"/>
        <v>－</v>
      </c>
      <c r="S9" s="139" t="str">
        <f t="shared" si="1"/>
        <v>－</v>
      </c>
      <c r="T9" s="140" t="str">
        <f t="shared" si="1"/>
        <v>－</v>
      </c>
      <c r="U9" s="141" t="s">
        <v>565</v>
      </c>
      <c r="V9" s="142" t="str">
        <f>CONCATENATE(R6,R7,R8,R9,R10,R11,R12,R13,R14,R15,R16,R17)</f>
        <v>－－－－－－－－－－－－</v>
      </c>
      <c r="W9" s="126"/>
      <c r="X9" s="126"/>
      <c r="Y9" s="126"/>
    </row>
    <row r="10" spans="1:25" ht="18.75" customHeight="1">
      <c r="A10" s="128">
        <v>5</v>
      </c>
      <c r="B10" s="130" t="s">
        <v>180</v>
      </c>
      <c r="C10" s="131"/>
      <c r="D10" s="132" t="s">
        <v>555</v>
      </c>
      <c r="E10" s="132"/>
      <c r="F10" s="820"/>
      <c r="G10" s="132"/>
      <c r="H10" s="821"/>
      <c r="I10" s="125"/>
      <c r="J10" s="125"/>
      <c r="K10" s="125"/>
      <c r="L10" s="125"/>
      <c r="M10" s="126"/>
      <c r="N10" s="138" t="s">
        <v>566</v>
      </c>
      <c r="O10" s="139" t="str">
        <f t="shared" si="0"/>
        <v>－</v>
      </c>
      <c r="P10" s="139" t="str">
        <f>IF(D10&lt;&gt;"　",$N10,"－")</f>
        <v>－</v>
      </c>
      <c r="Q10" s="139" t="str">
        <f t="shared" si="1"/>
        <v>－</v>
      </c>
      <c r="R10" s="139" t="str">
        <f t="shared" si="1"/>
        <v>－</v>
      </c>
      <c r="S10" s="139" t="str">
        <f t="shared" si="1"/>
        <v>－</v>
      </c>
      <c r="T10" s="140" t="str">
        <f t="shared" si="1"/>
        <v>－</v>
      </c>
      <c r="U10" s="141" t="s">
        <v>567</v>
      </c>
      <c r="V10" s="142" t="str">
        <f>CONCATENATE(S6,S7,S8,S9,S10,S11,S12,S13,S14,S15,S16,S17)</f>
        <v>－－－－－－－－－－－－</v>
      </c>
      <c r="W10" s="126"/>
      <c r="X10" s="126"/>
      <c r="Y10" s="126"/>
    </row>
    <row r="11" spans="1:25" ht="18.75" customHeight="1">
      <c r="A11" s="128">
        <v>6</v>
      </c>
      <c r="B11" s="657" t="s">
        <v>568</v>
      </c>
      <c r="C11" s="131"/>
      <c r="D11" s="132" t="s">
        <v>555</v>
      </c>
      <c r="E11" s="132"/>
      <c r="F11" s="820"/>
      <c r="G11" s="132"/>
      <c r="H11" s="821" t="s">
        <v>555</v>
      </c>
      <c r="I11" s="125"/>
      <c r="J11" s="125"/>
      <c r="K11" s="125"/>
      <c r="L11" s="125"/>
      <c r="M11" s="126"/>
      <c r="N11" s="138" t="s">
        <v>575</v>
      </c>
      <c r="O11" s="139" t="str">
        <f t="shared" si="0"/>
        <v>－</v>
      </c>
      <c r="P11" s="139" t="str">
        <f>IF(D11&lt;&gt;"　",$N11,"－")</f>
        <v>－</v>
      </c>
      <c r="Q11" s="139" t="str">
        <f t="shared" si="1"/>
        <v>－</v>
      </c>
      <c r="R11" s="139" t="str">
        <f t="shared" si="1"/>
        <v>－</v>
      </c>
      <c r="S11" s="139" t="str">
        <f t="shared" si="1"/>
        <v>－</v>
      </c>
      <c r="T11" s="140" t="str">
        <f t="shared" si="1"/>
        <v>－</v>
      </c>
      <c r="U11" s="143" t="s">
        <v>570</v>
      </c>
      <c r="V11" s="144" t="str">
        <f>CONCATENATE(T6,T7,T8,T9,T10,T11,T12,T13,T14,T15,T16,T17)</f>
        <v>－－－－－－－－－－－－</v>
      </c>
      <c r="W11" s="126"/>
      <c r="X11" s="126"/>
      <c r="Y11" s="126"/>
    </row>
    <row r="12" spans="1:25" ht="18.75" customHeight="1">
      <c r="A12" s="128">
        <v>7</v>
      </c>
      <c r="B12" s="145" t="s">
        <v>571</v>
      </c>
      <c r="C12" s="131"/>
      <c r="D12" s="132" t="s">
        <v>555</v>
      </c>
      <c r="E12" s="132"/>
      <c r="F12" s="820"/>
      <c r="G12" s="132"/>
      <c r="H12" s="821" t="s">
        <v>555</v>
      </c>
      <c r="I12" s="125"/>
      <c r="J12" s="125"/>
      <c r="K12" s="125"/>
      <c r="L12" s="125"/>
      <c r="M12" s="126"/>
      <c r="N12" s="138" t="s">
        <v>569</v>
      </c>
      <c r="O12" s="139" t="str">
        <f t="shared" si="0"/>
        <v>－</v>
      </c>
      <c r="P12" s="139" t="str">
        <f t="shared" si="2"/>
        <v>－</v>
      </c>
      <c r="Q12" s="139" t="str">
        <f t="shared" si="1"/>
        <v>－</v>
      </c>
      <c r="R12" s="139" t="str">
        <f t="shared" si="1"/>
        <v>－</v>
      </c>
      <c r="S12" s="139" t="str">
        <f t="shared" si="1"/>
        <v>－</v>
      </c>
      <c r="T12" s="140" t="str">
        <f t="shared" si="1"/>
        <v>－</v>
      </c>
      <c r="U12" s="146">
        <f>COUNTIF($D$6:$D$14,V12)</f>
        <v>9</v>
      </c>
      <c r="V12" s="129" t="s">
        <v>573</v>
      </c>
      <c r="W12" s="126"/>
      <c r="X12" s="126"/>
      <c r="Y12" s="126"/>
    </row>
    <row r="13" spans="1:25" ht="18.75" customHeight="1">
      <c r="A13" s="128">
        <v>8</v>
      </c>
      <c r="B13" s="130" t="s">
        <v>574</v>
      </c>
      <c r="C13" s="131"/>
      <c r="D13" s="132" t="s">
        <v>555</v>
      </c>
      <c r="E13" s="132"/>
      <c r="F13" s="820"/>
      <c r="G13" s="132"/>
      <c r="H13" s="821" t="s">
        <v>555</v>
      </c>
      <c r="I13" s="125"/>
      <c r="J13" s="125"/>
      <c r="K13" s="125"/>
      <c r="L13" s="125"/>
      <c r="M13" s="126"/>
      <c r="N13" s="138" t="s">
        <v>572</v>
      </c>
      <c r="O13" s="139" t="str">
        <f t="shared" si="0"/>
        <v>－</v>
      </c>
      <c r="P13" s="139" t="str">
        <f t="shared" si="2"/>
        <v>－</v>
      </c>
      <c r="Q13" s="139" t="str">
        <f t="shared" si="1"/>
        <v>－</v>
      </c>
      <c r="R13" s="139" t="str">
        <f t="shared" si="1"/>
        <v>－</v>
      </c>
      <c r="S13" s="139" t="str">
        <f t="shared" si="1"/>
        <v>－</v>
      </c>
      <c r="T13" s="140" t="str">
        <f t="shared" si="1"/>
        <v>－</v>
      </c>
      <c r="U13" s="146">
        <f>COUNTIF($D$6:$D$14,V13)</f>
        <v>0</v>
      </c>
      <c r="V13" s="129" t="s">
        <v>576</v>
      </c>
      <c r="W13" s="126"/>
      <c r="X13" s="126"/>
      <c r="Y13" s="126"/>
    </row>
    <row r="14" spans="1:25" ht="18.75" customHeight="1">
      <c r="A14" s="128">
        <v>9</v>
      </c>
      <c r="B14" s="130" t="s">
        <v>192</v>
      </c>
      <c r="C14" s="131"/>
      <c r="D14" s="132" t="s">
        <v>555</v>
      </c>
      <c r="E14" s="132"/>
      <c r="F14" s="820"/>
      <c r="G14" s="132"/>
      <c r="H14" s="821" t="s">
        <v>555</v>
      </c>
      <c r="I14" s="125"/>
      <c r="J14" s="125"/>
      <c r="K14" s="125"/>
      <c r="L14" s="125"/>
      <c r="M14" s="126"/>
      <c r="N14" s="138" t="s">
        <v>577</v>
      </c>
      <c r="O14" s="139" t="str">
        <f t="shared" si="0"/>
        <v>－</v>
      </c>
      <c r="P14" s="139" t="str">
        <f t="shared" si="2"/>
        <v>－</v>
      </c>
      <c r="Q14" s="139" t="str">
        <f t="shared" si="1"/>
        <v>－</v>
      </c>
      <c r="R14" s="139" t="str">
        <f t="shared" si="1"/>
        <v>－</v>
      </c>
      <c r="S14" s="139" t="str">
        <f t="shared" si="1"/>
        <v>－</v>
      </c>
      <c r="T14" s="140" t="str">
        <f t="shared" si="1"/>
        <v>－</v>
      </c>
      <c r="U14" s="146">
        <f>COUNTIF($D$6:$D$14,V14)</f>
        <v>0</v>
      </c>
      <c r="V14" s="129" t="s">
        <v>578</v>
      </c>
      <c r="W14" s="126"/>
      <c r="X14" s="126"/>
      <c r="Y14" s="126"/>
    </row>
    <row r="15" spans="1:25" ht="18.75" customHeight="1">
      <c r="A15" s="128">
        <v>10</v>
      </c>
      <c r="B15" s="130" t="s">
        <v>579</v>
      </c>
      <c r="C15" s="131"/>
      <c r="D15" s="147"/>
      <c r="E15" s="147"/>
      <c r="F15" s="820"/>
      <c r="G15" s="132"/>
      <c r="H15" s="821" t="s">
        <v>555</v>
      </c>
      <c r="I15" s="125"/>
      <c r="J15" s="125"/>
      <c r="K15" s="125"/>
      <c r="L15" s="125"/>
      <c r="M15" s="126"/>
      <c r="N15" s="138" t="s">
        <v>580</v>
      </c>
      <c r="O15" s="139" t="str">
        <f t="shared" si="0"/>
        <v>－</v>
      </c>
      <c r="P15" s="139"/>
      <c r="Q15" s="139"/>
      <c r="R15" s="139" t="str">
        <f t="shared" si="1"/>
        <v>－</v>
      </c>
      <c r="S15" s="139" t="str">
        <f t="shared" si="1"/>
        <v>－</v>
      </c>
      <c r="T15" s="140" t="str">
        <f t="shared" si="1"/>
        <v>－</v>
      </c>
      <c r="U15" s="146">
        <f>COUNTIF($D$6:$D$14,V15)</f>
        <v>0</v>
      </c>
      <c r="V15" s="129" t="s">
        <v>543</v>
      </c>
      <c r="W15" s="126"/>
      <c r="X15" s="126"/>
      <c r="Y15" s="126"/>
    </row>
    <row r="16" spans="1:25" ht="18.75" customHeight="1">
      <c r="A16" s="128">
        <v>11</v>
      </c>
      <c r="B16" s="130" t="s">
        <v>581</v>
      </c>
      <c r="C16" s="131"/>
      <c r="D16" s="147"/>
      <c r="E16" s="147"/>
      <c r="F16" s="820"/>
      <c r="G16" s="132"/>
      <c r="H16" s="821"/>
      <c r="I16" s="125"/>
      <c r="J16" s="125"/>
      <c r="K16" s="125"/>
      <c r="L16" s="125"/>
      <c r="M16" s="126"/>
      <c r="N16" s="138" t="s">
        <v>582</v>
      </c>
      <c r="O16" s="139" t="str">
        <f t="shared" si="0"/>
        <v>－</v>
      </c>
      <c r="P16" s="139"/>
      <c r="Q16" s="139"/>
      <c r="R16" s="139" t="str">
        <f t="shared" si="1"/>
        <v>－</v>
      </c>
      <c r="S16" s="139" t="str">
        <f t="shared" si="1"/>
        <v>－</v>
      </c>
      <c r="T16" s="140" t="str">
        <f t="shared" si="1"/>
        <v>－</v>
      </c>
      <c r="U16" s="146">
        <f>COUNTIF($D$6:$D$14,V16)</f>
        <v>0</v>
      </c>
      <c r="V16" s="129" t="s">
        <v>371</v>
      </c>
      <c r="W16" s="126"/>
      <c r="X16" s="126"/>
      <c r="Y16" s="126"/>
    </row>
    <row r="17" spans="1:25" ht="18.75" customHeight="1">
      <c r="A17" s="128">
        <v>12</v>
      </c>
      <c r="B17" s="130" t="s">
        <v>583</v>
      </c>
      <c r="C17" s="131"/>
      <c r="D17" s="147"/>
      <c r="E17" s="147"/>
      <c r="F17" s="820"/>
      <c r="G17" s="132"/>
      <c r="H17" s="821" t="s">
        <v>555</v>
      </c>
      <c r="I17" s="125"/>
      <c r="J17" s="125"/>
      <c r="K17" s="125"/>
      <c r="L17" s="125"/>
      <c r="M17" s="126"/>
      <c r="N17" s="148" t="s">
        <v>584</v>
      </c>
      <c r="O17" s="149" t="str">
        <f t="shared" si="0"/>
        <v>－</v>
      </c>
      <c r="P17" s="149"/>
      <c r="Q17" s="149"/>
      <c r="R17" s="149" t="str">
        <f t="shared" si="1"/>
        <v>－</v>
      </c>
      <c r="S17" s="149" t="str">
        <f t="shared" si="1"/>
        <v>－</v>
      </c>
      <c r="T17" s="150" t="str">
        <f t="shared" si="1"/>
        <v>－</v>
      </c>
      <c r="U17" s="146">
        <f>SUM(U13:U16)</f>
        <v>0</v>
      </c>
      <c r="V17" s="129" t="s">
        <v>300</v>
      </c>
      <c r="W17" s="126"/>
      <c r="X17" s="126"/>
      <c r="Y17" s="126"/>
    </row>
    <row r="18" spans="1:25" ht="14.25" thickBot="1">
      <c r="A18" s="831" t="s">
        <v>300</v>
      </c>
      <c r="B18" s="832"/>
      <c r="C18" s="151">
        <f>COUNTIF(C6:C17,"○")</f>
        <v>0</v>
      </c>
      <c r="D18" s="152">
        <f>U17</f>
        <v>0</v>
      </c>
      <c r="E18" s="152">
        <f>COUNTIF(E6:E14,"○")</f>
        <v>0</v>
      </c>
      <c r="F18" s="152">
        <f>COUNTIF(F6:F17,"○")</f>
        <v>0</v>
      </c>
      <c r="G18" s="152">
        <f>COUNTIF(G6:G17,"○")</f>
        <v>0</v>
      </c>
      <c r="H18" s="153">
        <f>COUNTIF(H6:H17,"○")</f>
        <v>0</v>
      </c>
      <c r="I18" s="125"/>
      <c r="J18" s="125"/>
      <c r="K18" s="125"/>
      <c r="L18" s="125"/>
      <c r="M18" s="126"/>
      <c r="N18" s="126"/>
      <c r="O18" s="126"/>
      <c r="P18" s="126"/>
      <c r="Q18" s="126"/>
      <c r="R18" s="126"/>
      <c r="S18" s="126"/>
      <c r="T18" s="126"/>
      <c r="U18" s="126"/>
      <c r="V18" s="126"/>
      <c r="W18" s="126"/>
      <c r="X18" s="126"/>
      <c r="Y18" s="126"/>
    </row>
    <row r="19" spans="1:25">
      <c r="A19" s="126"/>
      <c r="B19" s="126"/>
      <c r="C19" s="126"/>
      <c r="D19" s="126"/>
      <c r="E19" s="126"/>
      <c r="F19" s="126"/>
      <c r="G19" s="126"/>
      <c r="H19" s="126"/>
      <c r="I19" s="125"/>
      <c r="J19" s="125"/>
      <c r="K19" s="125"/>
      <c r="L19" s="125"/>
      <c r="M19" s="126"/>
      <c r="N19" s="126"/>
      <c r="O19" s="126"/>
      <c r="P19" s="126"/>
      <c r="Q19" s="126"/>
      <c r="R19" s="126"/>
      <c r="S19" s="126"/>
      <c r="T19" s="126"/>
      <c r="U19" s="126"/>
      <c r="V19" s="126"/>
      <c r="W19" s="126"/>
      <c r="X19" s="126"/>
      <c r="Y19" s="126"/>
    </row>
    <row r="20" spans="1:25">
      <c r="A20" s="126" t="s">
        <v>2639</v>
      </c>
      <c r="B20" s="126"/>
      <c r="C20" s="126"/>
      <c r="D20" s="126"/>
      <c r="E20" s="126"/>
      <c r="F20" s="126"/>
      <c r="G20" s="126"/>
      <c r="H20" s="126"/>
      <c r="I20" s="125"/>
      <c r="J20" s="125"/>
      <c r="K20" s="125"/>
      <c r="L20" s="125"/>
      <c r="M20" s="126"/>
      <c r="N20" s="126"/>
      <c r="O20" s="126"/>
      <c r="P20" s="126"/>
      <c r="Q20" s="126"/>
      <c r="R20" s="126"/>
      <c r="S20" s="126"/>
      <c r="T20" s="126"/>
      <c r="U20" s="126"/>
      <c r="V20" s="126"/>
      <c r="W20" s="126"/>
      <c r="X20" s="126"/>
      <c r="Y20" s="126"/>
    </row>
    <row r="21" spans="1:25" ht="13.5" customHeight="1">
      <c r="A21" s="126" t="s">
        <v>585</v>
      </c>
      <c r="B21" s="154"/>
      <c r="C21" s="126"/>
      <c r="D21" s="126"/>
      <c r="E21" s="126"/>
      <c r="F21" s="126"/>
      <c r="G21" s="126"/>
      <c r="H21" s="126"/>
      <c r="I21" s="125"/>
      <c r="J21" s="125"/>
      <c r="K21" s="125"/>
      <c r="L21" s="125"/>
      <c r="M21" s="126"/>
      <c r="N21" s="126"/>
      <c r="O21" s="126"/>
      <c r="P21" s="126"/>
      <c r="Q21" s="126"/>
      <c r="R21" s="126"/>
      <c r="S21" s="126"/>
      <c r="T21" s="126"/>
      <c r="U21" s="126"/>
      <c r="V21" s="126"/>
      <c r="W21" s="126"/>
      <c r="X21" s="126"/>
      <c r="Y21" s="126"/>
    </row>
    <row r="22" spans="1:25" ht="17.25" customHeight="1">
      <c r="A22" s="155" t="s">
        <v>586</v>
      </c>
      <c r="B22" s="126"/>
      <c r="C22" s="156"/>
      <c r="D22" s="156"/>
      <c r="E22" s="156"/>
      <c r="F22" s="156"/>
      <c r="G22" s="156"/>
      <c r="H22" s="156"/>
      <c r="I22" s="125"/>
      <c r="J22" s="125"/>
      <c r="K22" s="125"/>
      <c r="L22" s="125"/>
      <c r="M22" s="126"/>
      <c r="N22" s="126"/>
      <c r="O22" s="126"/>
      <c r="P22" s="126"/>
      <c r="Q22" s="126"/>
      <c r="R22" s="126"/>
      <c r="S22" s="126"/>
      <c r="T22" s="126"/>
      <c r="U22" s="126"/>
      <c r="V22" s="126"/>
      <c r="W22" s="126"/>
      <c r="X22" s="126"/>
      <c r="Y22" s="126"/>
    </row>
    <row r="23" spans="1:25" ht="13.5" customHeight="1">
      <c r="A23" s="126" t="s">
        <v>587</v>
      </c>
      <c r="B23" s="154"/>
      <c r="C23" s="154"/>
      <c r="D23" s="154"/>
      <c r="E23" s="154"/>
      <c r="F23" s="154"/>
      <c r="G23" s="154"/>
      <c r="H23" s="154"/>
      <c r="I23" s="154"/>
      <c r="J23" s="154"/>
      <c r="K23" s="154"/>
      <c r="L23" s="154"/>
      <c r="M23" s="126"/>
      <c r="N23" s="126"/>
      <c r="O23" s="126"/>
      <c r="P23" s="126"/>
      <c r="Q23" s="126"/>
      <c r="R23" s="126"/>
      <c r="S23" s="126"/>
      <c r="T23" s="126"/>
      <c r="U23" s="126"/>
      <c r="V23" s="126"/>
      <c r="W23" s="126"/>
      <c r="X23" s="126"/>
      <c r="Y23" s="126"/>
    </row>
    <row r="24" spans="1:25" ht="22.5" customHeight="1">
      <c r="A24" s="833" t="s">
        <v>588</v>
      </c>
      <c r="B24" s="833"/>
      <c r="C24" s="833"/>
      <c r="D24" s="833"/>
      <c r="E24" s="833"/>
      <c r="F24" s="833"/>
      <c r="G24" s="833"/>
      <c r="H24" s="833"/>
      <c r="I24" s="157"/>
      <c r="J24" s="157"/>
      <c r="K24" s="157"/>
      <c r="L24" s="157"/>
      <c r="M24" s="126"/>
      <c r="N24" s="126"/>
      <c r="O24" s="126"/>
      <c r="P24" s="126"/>
      <c r="Q24" s="126"/>
      <c r="R24" s="126"/>
      <c r="S24" s="126"/>
      <c r="T24" s="126"/>
      <c r="U24" s="126"/>
      <c r="V24" s="126"/>
      <c r="W24" s="126"/>
      <c r="X24" s="126"/>
      <c r="Y24" s="126"/>
    </row>
    <row r="25" spans="1:25">
      <c r="A25" s="126" t="s">
        <v>589</v>
      </c>
      <c r="B25" s="154"/>
      <c r="C25" s="154"/>
      <c r="D25" s="154"/>
      <c r="E25" s="154"/>
      <c r="F25" s="154"/>
      <c r="G25" s="154"/>
      <c r="H25" s="154"/>
      <c r="I25" s="154"/>
      <c r="J25" s="154"/>
      <c r="K25" s="154"/>
      <c r="L25" s="154"/>
      <c r="M25" s="126"/>
      <c r="N25" s="126"/>
      <c r="O25" s="126"/>
      <c r="P25" s="126"/>
      <c r="Q25" s="126"/>
      <c r="R25" s="126"/>
      <c r="S25" s="126"/>
      <c r="T25" s="126"/>
      <c r="U25" s="126"/>
      <c r="V25" s="126"/>
      <c r="W25" s="126"/>
      <c r="X25" s="126"/>
      <c r="Y25" s="126"/>
    </row>
    <row r="26" spans="1:25" ht="30.75" customHeight="1">
      <c r="A26" s="834" t="s">
        <v>2622</v>
      </c>
      <c r="B26" s="834"/>
      <c r="C26" s="834"/>
      <c r="D26" s="834"/>
      <c r="E26" s="834"/>
      <c r="F26" s="834"/>
      <c r="G26" s="834"/>
      <c r="H26" s="834"/>
      <c r="I26" s="157"/>
      <c r="J26" s="157"/>
      <c r="K26" s="157"/>
      <c r="L26" s="157"/>
      <c r="M26" s="154"/>
      <c r="N26" s="126"/>
      <c r="O26" s="126"/>
      <c r="P26" s="126"/>
      <c r="Q26" s="126"/>
      <c r="R26" s="126"/>
      <c r="S26" s="126"/>
      <c r="T26" s="126"/>
      <c r="U26" s="126"/>
      <c r="V26" s="126"/>
      <c r="W26" s="126"/>
      <c r="X26" s="126"/>
      <c r="Y26" s="126"/>
    </row>
    <row r="27" spans="1:25" ht="13.5" customHeight="1">
      <c r="A27" s="126" t="s">
        <v>590</v>
      </c>
      <c r="B27" s="154"/>
      <c r="C27" s="154"/>
      <c r="D27" s="154"/>
      <c r="E27" s="154"/>
      <c r="F27" s="154"/>
      <c r="G27" s="154"/>
      <c r="H27" s="154"/>
      <c r="I27" s="154"/>
      <c r="J27" s="154"/>
      <c r="K27" s="154"/>
      <c r="L27" s="154"/>
      <c r="M27" s="126"/>
      <c r="N27" s="126"/>
      <c r="O27" s="126"/>
      <c r="P27" s="126"/>
      <c r="Q27" s="126"/>
      <c r="R27" s="126"/>
      <c r="S27" s="126"/>
      <c r="T27" s="126"/>
      <c r="U27" s="126"/>
      <c r="V27" s="126"/>
      <c r="W27" s="126"/>
      <c r="X27" s="126"/>
      <c r="Y27" s="126"/>
    </row>
    <row r="28" spans="1:25" ht="21" customHeight="1">
      <c r="A28" s="155" t="s">
        <v>591</v>
      </c>
      <c r="B28" s="126"/>
      <c r="C28" s="156"/>
      <c r="D28" s="156"/>
      <c r="E28" s="156"/>
      <c r="F28" s="156"/>
      <c r="G28" s="156"/>
      <c r="H28" s="156"/>
      <c r="I28" s="156"/>
      <c r="J28" s="156"/>
      <c r="K28" s="156"/>
      <c r="L28" s="156"/>
      <c r="M28" s="126"/>
      <c r="N28" s="126"/>
      <c r="O28" s="126"/>
      <c r="P28" s="126"/>
      <c r="Q28" s="126"/>
      <c r="R28" s="126"/>
      <c r="S28" s="126"/>
      <c r="T28" s="126"/>
      <c r="U28" s="126"/>
      <c r="V28" s="126"/>
      <c r="W28" s="126"/>
      <c r="X28" s="126"/>
      <c r="Y28" s="126"/>
    </row>
    <row r="29" spans="1:25" s="826" customFormat="1" ht="13.5" customHeight="1">
      <c r="A29" s="824" t="s">
        <v>2644</v>
      </c>
      <c r="B29" s="825"/>
      <c r="C29" s="825"/>
      <c r="D29" s="825"/>
      <c r="E29" s="825"/>
      <c r="F29" s="825"/>
      <c r="G29" s="825"/>
      <c r="H29" s="825"/>
      <c r="I29" s="825"/>
      <c r="J29" s="825"/>
      <c r="K29" s="825"/>
      <c r="L29" s="825"/>
      <c r="M29" s="824"/>
      <c r="N29" s="824"/>
      <c r="O29" s="824"/>
      <c r="P29" s="824"/>
      <c r="Q29" s="824"/>
      <c r="R29" s="824"/>
      <c r="S29" s="824"/>
      <c r="T29" s="824"/>
      <c r="U29" s="824"/>
      <c r="V29" s="824"/>
      <c r="W29" s="824"/>
      <c r="X29" s="824"/>
      <c r="Y29" s="824"/>
    </row>
    <row r="30" spans="1:25" s="826" customFormat="1" ht="21" customHeight="1">
      <c r="A30" s="827" t="s">
        <v>592</v>
      </c>
      <c r="B30" s="824"/>
      <c r="C30" s="828"/>
      <c r="D30" s="828"/>
      <c r="E30" s="828"/>
      <c r="F30" s="828"/>
      <c r="G30" s="828"/>
      <c r="H30" s="828"/>
      <c r="I30" s="828"/>
      <c r="J30" s="828"/>
      <c r="K30" s="828"/>
      <c r="L30" s="828"/>
      <c r="M30" s="824"/>
      <c r="N30" s="824"/>
      <c r="O30" s="824"/>
      <c r="P30" s="824"/>
      <c r="Q30" s="824"/>
      <c r="R30" s="824"/>
      <c r="S30" s="824"/>
      <c r="T30" s="824"/>
      <c r="U30" s="824"/>
      <c r="V30" s="824"/>
      <c r="W30" s="824"/>
      <c r="X30" s="824"/>
      <c r="Y30" s="824"/>
    </row>
    <row r="31" spans="1:25" s="826" customFormat="1" ht="13.5" customHeight="1">
      <c r="A31" s="824" t="s">
        <v>2645</v>
      </c>
      <c r="B31" s="825"/>
      <c r="C31" s="825"/>
      <c r="D31" s="825"/>
      <c r="E31" s="825"/>
      <c r="F31" s="825"/>
      <c r="G31" s="825"/>
      <c r="H31" s="825"/>
      <c r="I31" s="825"/>
      <c r="J31" s="825"/>
      <c r="K31" s="825"/>
      <c r="L31" s="825"/>
      <c r="M31" s="824"/>
      <c r="N31" s="824"/>
      <c r="O31" s="824"/>
      <c r="P31" s="824"/>
      <c r="Q31" s="824"/>
      <c r="R31" s="824"/>
      <c r="S31" s="824"/>
      <c r="T31" s="824"/>
      <c r="U31" s="824"/>
      <c r="V31" s="824"/>
      <c r="W31" s="824"/>
      <c r="X31" s="824"/>
      <c r="Y31" s="824"/>
    </row>
    <row r="32" spans="1:25" ht="23.25" customHeight="1">
      <c r="A32" s="155" t="s">
        <v>593</v>
      </c>
      <c r="B32" s="126"/>
      <c r="C32" s="158"/>
      <c r="D32" s="158"/>
      <c r="E32" s="158"/>
      <c r="F32" s="158"/>
      <c r="G32" s="158"/>
      <c r="H32" s="158"/>
      <c r="I32" s="158"/>
      <c r="J32" s="158"/>
      <c r="K32" s="158"/>
      <c r="L32" s="158"/>
      <c r="M32" s="126"/>
      <c r="N32" s="126"/>
      <c r="O32" s="126"/>
      <c r="P32" s="126"/>
      <c r="Q32" s="126"/>
      <c r="R32" s="126"/>
      <c r="S32" s="126"/>
      <c r="T32" s="126"/>
      <c r="U32" s="126"/>
      <c r="V32" s="126"/>
      <c r="W32" s="126"/>
      <c r="X32" s="126"/>
      <c r="Y32" s="126"/>
    </row>
    <row r="33" spans="1:25" ht="16.5" customHeight="1">
      <c r="A33" s="156" t="s">
        <v>594</v>
      </c>
      <c r="B33" s="154"/>
      <c r="C33" s="154"/>
      <c r="D33" s="154"/>
      <c r="E33" s="154"/>
      <c r="F33" s="154"/>
      <c r="G33" s="154"/>
      <c r="H33" s="154"/>
      <c r="I33" s="154"/>
      <c r="J33" s="154"/>
      <c r="K33" s="154"/>
      <c r="L33" s="154"/>
      <c r="M33" s="126"/>
      <c r="N33" s="126"/>
      <c r="O33" s="126"/>
      <c r="P33" s="126"/>
      <c r="Q33" s="126"/>
      <c r="R33" s="126"/>
      <c r="S33" s="126"/>
      <c r="T33" s="126"/>
      <c r="U33" s="126"/>
      <c r="V33" s="126"/>
      <c r="W33" s="126"/>
      <c r="X33" s="126"/>
      <c r="Y33" s="126"/>
    </row>
    <row r="34" spans="1:25" ht="15" customHeight="1">
      <c r="A34" s="159"/>
      <c r="B34" s="159"/>
      <c r="C34" s="159"/>
      <c r="D34" s="159"/>
      <c r="E34" s="159"/>
      <c r="F34" s="159"/>
      <c r="G34" s="159"/>
      <c r="H34" s="159"/>
      <c r="I34" s="159"/>
      <c r="J34" s="159"/>
      <c r="K34" s="159"/>
      <c r="L34" s="159"/>
      <c r="M34" s="126"/>
      <c r="N34" s="126"/>
      <c r="O34" s="126"/>
      <c r="P34" s="126"/>
      <c r="Q34" s="126"/>
      <c r="R34" s="126"/>
      <c r="S34" s="126"/>
      <c r="T34" s="126"/>
      <c r="U34" s="126"/>
      <c r="V34" s="126"/>
      <c r="W34" s="126"/>
      <c r="X34" s="126"/>
      <c r="Y34" s="126"/>
    </row>
    <row r="35" spans="1:25">
      <c r="A35" s="126"/>
      <c r="B35" s="126"/>
      <c r="C35" s="126"/>
      <c r="D35" s="126"/>
      <c r="E35" s="126"/>
      <c r="F35" s="126"/>
      <c r="G35" s="126"/>
      <c r="H35" s="126"/>
      <c r="I35" s="126"/>
      <c r="J35" s="126"/>
      <c r="K35" s="126"/>
      <c r="L35" s="126"/>
    </row>
    <row r="36" spans="1:25">
      <c r="A36" s="126"/>
      <c r="B36" s="126"/>
      <c r="C36" s="126"/>
      <c r="D36" s="126"/>
      <c r="E36" s="126"/>
      <c r="F36" s="126"/>
      <c r="G36" s="126"/>
      <c r="H36" s="126"/>
      <c r="I36" s="126"/>
      <c r="J36" s="126"/>
      <c r="K36" s="126"/>
      <c r="L36" s="126"/>
    </row>
  </sheetData>
  <sheetProtection password="8A15" sheet="1" objects="1" scenarios="1" selectLockedCells="1"/>
  <protectedRanges>
    <protectedRange sqref="C6:C17 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formula1>$V$12:$V$16</formula1>
    </dataValidation>
    <dataValidation type="list" allowBlank="1" showInputMessage="1" showErrorMessage="1" sqref="C6:C1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WVN983046:WVP983057">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ゴシック,標準"&amp;8平成３０年度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showZeros="0" view="pageBreakPreview" zoomScale="85" zoomScaleNormal="100" zoomScaleSheetLayoutView="85" workbookViewId="0"/>
  </sheetViews>
  <sheetFormatPr defaultRowHeight="13.5"/>
  <cols>
    <col min="1" max="1" width="3.375" style="680" customWidth="1"/>
    <col min="2" max="13" width="6.625" style="546" customWidth="1"/>
    <col min="14" max="14" width="9.125" style="546" customWidth="1"/>
    <col min="15" max="15" width="6.625" style="546" customWidth="1"/>
    <col min="16" max="16" width="16.625" style="546" customWidth="1"/>
    <col min="17" max="18" width="8.125" style="546" customWidth="1"/>
    <col min="19" max="254" width="9" style="546"/>
    <col min="255" max="255" width="3.375" style="546" customWidth="1"/>
    <col min="256" max="266" width="8.125" style="546" customWidth="1"/>
    <col min="267" max="269" width="9.875" style="546" customWidth="1"/>
    <col min="270" max="271" width="8.125" style="546" customWidth="1"/>
    <col min="272" max="272" width="3.5" style="546" customWidth="1"/>
    <col min="273" max="274" width="8.125" style="546" customWidth="1"/>
    <col min="275" max="510" width="9" style="546"/>
    <col min="511" max="511" width="3.375" style="546" customWidth="1"/>
    <col min="512" max="522" width="8.125" style="546" customWidth="1"/>
    <col min="523" max="525" width="9.875" style="546" customWidth="1"/>
    <col min="526" max="527" width="8.125" style="546" customWidth="1"/>
    <col min="528" max="528" width="3.5" style="546" customWidth="1"/>
    <col min="529" max="530" width="8.125" style="546" customWidth="1"/>
    <col min="531" max="766" width="9" style="546"/>
    <col min="767" max="767" width="3.375" style="546" customWidth="1"/>
    <col min="768" max="778" width="8.125" style="546" customWidth="1"/>
    <col min="779" max="781" width="9.875" style="546" customWidth="1"/>
    <col min="782" max="783" width="8.125" style="546" customWidth="1"/>
    <col min="784" max="784" width="3.5" style="546" customWidth="1"/>
    <col min="785" max="786" width="8.125" style="546" customWidth="1"/>
    <col min="787" max="1022" width="9" style="546"/>
    <col min="1023" max="1023" width="3.375" style="546" customWidth="1"/>
    <col min="1024" max="1034" width="8.125" style="546" customWidth="1"/>
    <col min="1035" max="1037" width="9.875" style="546" customWidth="1"/>
    <col min="1038" max="1039" width="8.125" style="546" customWidth="1"/>
    <col min="1040" max="1040" width="3.5" style="546" customWidth="1"/>
    <col min="1041" max="1042" width="8.125" style="546" customWidth="1"/>
    <col min="1043" max="1278" width="9" style="546"/>
    <col min="1279" max="1279" width="3.375" style="546" customWidth="1"/>
    <col min="1280" max="1290" width="8.125" style="546" customWidth="1"/>
    <col min="1291" max="1293" width="9.875" style="546" customWidth="1"/>
    <col min="1294" max="1295" width="8.125" style="546" customWidth="1"/>
    <col min="1296" max="1296" width="3.5" style="546" customWidth="1"/>
    <col min="1297" max="1298" width="8.125" style="546" customWidth="1"/>
    <col min="1299" max="1534" width="9" style="546"/>
    <col min="1535" max="1535" width="3.375" style="546" customWidth="1"/>
    <col min="1536" max="1546" width="8.125" style="546" customWidth="1"/>
    <col min="1547" max="1549" width="9.875" style="546" customWidth="1"/>
    <col min="1550" max="1551" width="8.125" style="546" customWidth="1"/>
    <col min="1552" max="1552" width="3.5" style="546" customWidth="1"/>
    <col min="1553" max="1554" width="8.125" style="546" customWidth="1"/>
    <col min="1555" max="1790" width="9" style="546"/>
    <col min="1791" max="1791" width="3.375" style="546" customWidth="1"/>
    <col min="1792" max="1802" width="8.125" style="546" customWidth="1"/>
    <col min="1803" max="1805" width="9.875" style="546" customWidth="1"/>
    <col min="1806" max="1807" width="8.125" style="546" customWidth="1"/>
    <col min="1808" max="1808" width="3.5" style="546" customWidth="1"/>
    <col min="1809" max="1810" width="8.125" style="546" customWidth="1"/>
    <col min="1811" max="2046" width="9" style="546"/>
    <col min="2047" max="2047" width="3.375" style="546" customWidth="1"/>
    <col min="2048" max="2058" width="8.125" style="546" customWidth="1"/>
    <col min="2059" max="2061" width="9.875" style="546" customWidth="1"/>
    <col min="2062" max="2063" width="8.125" style="546" customWidth="1"/>
    <col min="2064" max="2064" width="3.5" style="546" customWidth="1"/>
    <col min="2065" max="2066" width="8.125" style="546" customWidth="1"/>
    <col min="2067" max="2302" width="9" style="546"/>
    <col min="2303" max="2303" width="3.375" style="546" customWidth="1"/>
    <col min="2304" max="2314" width="8.125" style="546" customWidth="1"/>
    <col min="2315" max="2317" width="9.875" style="546" customWidth="1"/>
    <col min="2318" max="2319" width="8.125" style="546" customWidth="1"/>
    <col min="2320" max="2320" width="3.5" style="546" customWidth="1"/>
    <col min="2321" max="2322" width="8.125" style="546" customWidth="1"/>
    <col min="2323" max="2558" width="9" style="546"/>
    <col min="2559" max="2559" width="3.375" style="546" customWidth="1"/>
    <col min="2560" max="2570" width="8.125" style="546" customWidth="1"/>
    <col min="2571" max="2573" width="9.875" style="546" customWidth="1"/>
    <col min="2574" max="2575" width="8.125" style="546" customWidth="1"/>
    <col min="2576" max="2576" width="3.5" style="546" customWidth="1"/>
    <col min="2577" max="2578" width="8.125" style="546" customWidth="1"/>
    <col min="2579" max="2814" width="9" style="546"/>
    <col min="2815" max="2815" width="3.375" style="546" customWidth="1"/>
    <col min="2816" max="2826" width="8.125" style="546" customWidth="1"/>
    <col min="2827" max="2829" width="9.875" style="546" customWidth="1"/>
    <col min="2830" max="2831" width="8.125" style="546" customWidth="1"/>
    <col min="2832" max="2832" width="3.5" style="546" customWidth="1"/>
    <col min="2833" max="2834" width="8.125" style="546" customWidth="1"/>
    <col min="2835" max="3070" width="9" style="546"/>
    <col min="3071" max="3071" width="3.375" style="546" customWidth="1"/>
    <col min="3072" max="3082" width="8.125" style="546" customWidth="1"/>
    <col min="3083" max="3085" width="9.875" style="546" customWidth="1"/>
    <col min="3086" max="3087" width="8.125" style="546" customWidth="1"/>
    <col min="3088" max="3088" width="3.5" style="546" customWidth="1"/>
    <col min="3089" max="3090" width="8.125" style="546" customWidth="1"/>
    <col min="3091" max="3326" width="9" style="546"/>
    <col min="3327" max="3327" width="3.375" style="546" customWidth="1"/>
    <col min="3328" max="3338" width="8.125" style="546" customWidth="1"/>
    <col min="3339" max="3341" width="9.875" style="546" customWidth="1"/>
    <col min="3342" max="3343" width="8.125" style="546" customWidth="1"/>
    <col min="3344" max="3344" width="3.5" style="546" customWidth="1"/>
    <col min="3345" max="3346" width="8.125" style="546" customWidth="1"/>
    <col min="3347" max="3582" width="9" style="546"/>
    <col min="3583" max="3583" width="3.375" style="546" customWidth="1"/>
    <col min="3584" max="3594" width="8.125" style="546" customWidth="1"/>
    <col min="3595" max="3597" width="9.875" style="546" customWidth="1"/>
    <col min="3598" max="3599" width="8.125" style="546" customWidth="1"/>
    <col min="3600" max="3600" width="3.5" style="546" customWidth="1"/>
    <col min="3601" max="3602" width="8.125" style="546" customWidth="1"/>
    <col min="3603" max="3838" width="9" style="546"/>
    <col min="3839" max="3839" width="3.375" style="546" customWidth="1"/>
    <col min="3840" max="3850" width="8.125" style="546" customWidth="1"/>
    <col min="3851" max="3853" width="9.875" style="546" customWidth="1"/>
    <col min="3854" max="3855" width="8.125" style="546" customWidth="1"/>
    <col min="3856" max="3856" width="3.5" style="546" customWidth="1"/>
    <col min="3857" max="3858" width="8.125" style="546" customWidth="1"/>
    <col min="3859" max="4094" width="9" style="546"/>
    <col min="4095" max="4095" width="3.375" style="546" customWidth="1"/>
    <col min="4096" max="4106" width="8.125" style="546" customWidth="1"/>
    <col min="4107" max="4109" width="9.875" style="546" customWidth="1"/>
    <col min="4110" max="4111" width="8.125" style="546" customWidth="1"/>
    <col min="4112" max="4112" width="3.5" style="546" customWidth="1"/>
    <col min="4113" max="4114" width="8.125" style="546" customWidth="1"/>
    <col min="4115" max="4350" width="9" style="546"/>
    <col min="4351" max="4351" width="3.375" style="546" customWidth="1"/>
    <col min="4352" max="4362" width="8.125" style="546" customWidth="1"/>
    <col min="4363" max="4365" width="9.875" style="546" customWidth="1"/>
    <col min="4366" max="4367" width="8.125" style="546" customWidth="1"/>
    <col min="4368" max="4368" width="3.5" style="546" customWidth="1"/>
    <col min="4369" max="4370" width="8.125" style="546" customWidth="1"/>
    <col min="4371" max="4606" width="9" style="546"/>
    <col min="4607" max="4607" width="3.375" style="546" customWidth="1"/>
    <col min="4608" max="4618" width="8.125" style="546" customWidth="1"/>
    <col min="4619" max="4621" width="9.875" style="546" customWidth="1"/>
    <col min="4622" max="4623" width="8.125" style="546" customWidth="1"/>
    <col min="4624" max="4624" width="3.5" style="546" customWidth="1"/>
    <col min="4625" max="4626" width="8.125" style="546" customWidth="1"/>
    <col min="4627" max="4862" width="9" style="546"/>
    <col min="4863" max="4863" width="3.375" style="546" customWidth="1"/>
    <col min="4864" max="4874" width="8.125" style="546" customWidth="1"/>
    <col min="4875" max="4877" width="9.875" style="546" customWidth="1"/>
    <col min="4878" max="4879" width="8.125" style="546" customWidth="1"/>
    <col min="4880" max="4880" width="3.5" style="546" customWidth="1"/>
    <col min="4881" max="4882" width="8.125" style="546" customWidth="1"/>
    <col min="4883" max="5118" width="9" style="546"/>
    <col min="5119" max="5119" width="3.375" style="546" customWidth="1"/>
    <col min="5120" max="5130" width="8.125" style="546" customWidth="1"/>
    <col min="5131" max="5133" width="9.875" style="546" customWidth="1"/>
    <col min="5134" max="5135" width="8.125" style="546" customWidth="1"/>
    <col min="5136" max="5136" width="3.5" style="546" customWidth="1"/>
    <col min="5137" max="5138" width="8.125" style="546" customWidth="1"/>
    <col min="5139" max="5374" width="9" style="546"/>
    <col min="5375" max="5375" width="3.375" style="546" customWidth="1"/>
    <col min="5376" max="5386" width="8.125" style="546" customWidth="1"/>
    <col min="5387" max="5389" width="9.875" style="546" customWidth="1"/>
    <col min="5390" max="5391" width="8.125" style="546" customWidth="1"/>
    <col min="5392" max="5392" width="3.5" style="546" customWidth="1"/>
    <col min="5393" max="5394" width="8.125" style="546" customWidth="1"/>
    <col min="5395" max="5630" width="9" style="546"/>
    <col min="5631" max="5631" width="3.375" style="546" customWidth="1"/>
    <col min="5632" max="5642" width="8.125" style="546" customWidth="1"/>
    <col min="5643" max="5645" width="9.875" style="546" customWidth="1"/>
    <col min="5646" max="5647" width="8.125" style="546" customWidth="1"/>
    <col min="5648" max="5648" width="3.5" style="546" customWidth="1"/>
    <col min="5649" max="5650" width="8.125" style="546" customWidth="1"/>
    <col min="5651" max="5886" width="9" style="546"/>
    <col min="5887" max="5887" width="3.375" style="546" customWidth="1"/>
    <col min="5888" max="5898" width="8.125" style="546" customWidth="1"/>
    <col min="5899" max="5901" width="9.875" style="546" customWidth="1"/>
    <col min="5902" max="5903" width="8.125" style="546" customWidth="1"/>
    <col min="5904" max="5904" width="3.5" style="546" customWidth="1"/>
    <col min="5905" max="5906" width="8.125" style="546" customWidth="1"/>
    <col min="5907" max="6142" width="9" style="546"/>
    <col min="6143" max="6143" width="3.375" style="546" customWidth="1"/>
    <col min="6144" max="6154" width="8.125" style="546" customWidth="1"/>
    <col min="6155" max="6157" width="9.875" style="546" customWidth="1"/>
    <col min="6158" max="6159" width="8.125" style="546" customWidth="1"/>
    <col min="6160" max="6160" width="3.5" style="546" customWidth="1"/>
    <col min="6161" max="6162" width="8.125" style="546" customWidth="1"/>
    <col min="6163" max="6398" width="9" style="546"/>
    <col min="6399" max="6399" width="3.375" style="546" customWidth="1"/>
    <col min="6400" max="6410" width="8.125" style="546" customWidth="1"/>
    <col min="6411" max="6413" width="9.875" style="546" customWidth="1"/>
    <col min="6414" max="6415" width="8.125" style="546" customWidth="1"/>
    <col min="6416" max="6416" width="3.5" style="546" customWidth="1"/>
    <col min="6417" max="6418" width="8.125" style="546" customWidth="1"/>
    <col min="6419" max="6654" width="9" style="546"/>
    <col min="6655" max="6655" width="3.375" style="546" customWidth="1"/>
    <col min="6656" max="6666" width="8.125" style="546" customWidth="1"/>
    <col min="6667" max="6669" width="9.875" style="546" customWidth="1"/>
    <col min="6670" max="6671" width="8.125" style="546" customWidth="1"/>
    <col min="6672" max="6672" width="3.5" style="546" customWidth="1"/>
    <col min="6673" max="6674" width="8.125" style="546" customWidth="1"/>
    <col min="6675" max="6910" width="9" style="546"/>
    <col min="6911" max="6911" width="3.375" style="546" customWidth="1"/>
    <col min="6912" max="6922" width="8.125" style="546" customWidth="1"/>
    <col min="6923" max="6925" width="9.875" style="546" customWidth="1"/>
    <col min="6926" max="6927" width="8.125" style="546" customWidth="1"/>
    <col min="6928" max="6928" width="3.5" style="546" customWidth="1"/>
    <col min="6929" max="6930" width="8.125" style="546" customWidth="1"/>
    <col min="6931" max="7166" width="9" style="546"/>
    <col min="7167" max="7167" width="3.375" style="546" customWidth="1"/>
    <col min="7168" max="7178" width="8.125" style="546" customWidth="1"/>
    <col min="7179" max="7181" width="9.875" style="546" customWidth="1"/>
    <col min="7182" max="7183" width="8.125" style="546" customWidth="1"/>
    <col min="7184" max="7184" width="3.5" style="546" customWidth="1"/>
    <col min="7185" max="7186" width="8.125" style="546" customWidth="1"/>
    <col min="7187" max="7422" width="9" style="546"/>
    <col min="7423" max="7423" width="3.375" style="546" customWidth="1"/>
    <col min="7424" max="7434" width="8.125" style="546" customWidth="1"/>
    <col min="7435" max="7437" width="9.875" style="546" customWidth="1"/>
    <col min="7438" max="7439" width="8.125" style="546" customWidth="1"/>
    <col min="7440" max="7440" width="3.5" style="546" customWidth="1"/>
    <col min="7441" max="7442" width="8.125" style="546" customWidth="1"/>
    <col min="7443" max="7678" width="9" style="546"/>
    <col min="7679" max="7679" width="3.375" style="546" customWidth="1"/>
    <col min="7680" max="7690" width="8.125" style="546" customWidth="1"/>
    <col min="7691" max="7693" width="9.875" style="546" customWidth="1"/>
    <col min="7694" max="7695" width="8.125" style="546" customWidth="1"/>
    <col min="7696" max="7696" width="3.5" style="546" customWidth="1"/>
    <col min="7697" max="7698" width="8.125" style="546" customWidth="1"/>
    <col min="7699" max="7934" width="9" style="546"/>
    <col min="7935" max="7935" width="3.375" style="546" customWidth="1"/>
    <col min="7936" max="7946" width="8.125" style="546" customWidth="1"/>
    <col min="7947" max="7949" width="9.875" style="546" customWidth="1"/>
    <col min="7950" max="7951" width="8.125" style="546" customWidth="1"/>
    <col min="7952" max="7952" width="3.5" style="546" customWidth="1"/>
    <col min="7953" max="7954" width="8.125" style="546" customWidth="1"/>
    <col min="7955" max="8190" width="9" style="546"/>
    <col min="8191" max="8191" width="3.375" style="546" customWidth="1"/>
    <col min="8192" max="8202" width="8.125" style="546" customWidth="1"/>
    <col min="8203" max="8205" width="9.875" style="546" customWidth="1"/>
    <col min="8206" max="8207" width="8.125" style="546" customWidth="1"/>
    <col min="8208" max="8208" width="3.5" style="546" customWidth="1"/>
    <col min="8209" max="8210" width="8.125" style="546" customWidth="1"/>
    <col min="8211" max="8446" width="9" style="546"/>
    <col min="8447" max="8447" width="3.375" style="546" customWidth="1"/>
    <col min="8448" max="8458" width="8.125" style="546" customWidth="1"/>
    <col min="8459" max="8461" width="9.875" style="546" customWidth="1"/>
    <col min="8462" max="8463" width="8.125" style="546" customWidth="1"/>
    <col min="8464" max="8464" width="3.5" style="546" customWidth="1"/>
    <col min="8465" max="8466" width="8.125" style="546" customWidth="1"/>
    <col min="8467" max="8702" width="9" style="546"/>
    <col min="8703" max="8703" width="3.375" style="546" customWidth="1"/>
    <col min="8704" max="8714" width="8.125" style="546" customWidth="1"/>
    <col min="8715" max="8717" width="9.875" style="546" customWidth="1"/>
    <col min="8718" max="8719" width="8.125" style="546" customWidth="1"/>
    <col min="8720" max="8720" width="3.5" style="546" customWidth="1"/>
    <col min="8721" max="8722" width="8.125" style="546" customWidth="1"/>
    <col min="8723" max="8958" width="9" style="546"/>
    <col min="8959" max="8959" width="3.375" style="546" customWidth="1"/>
    <col min="8960" max="8970" width="8.125" style="546" customWidth="1"/>
    <col min="8971" max="8973" width="9.875" style="546" customWidth="1"/>
    <col min="8974" max="8975" width="8.125" style="546" customWidth="1"/>
    <col min="8976" max="8976" width="3.5" style="546" customWidth="1"/>
    <col min="8977" max="8978" width="8.125" style="546" customWidth="1"/>
    <col min="8979" max="9214" width="9" style="546"/>
    <col min="9215" max="9215" width="3.375" style="546" customWidth="1"/>
    <col min="9216" max="9226" width="8.125" style="546" customWidth="1"/>
    <col min="9227" max="9229" width="9.875" style="546" customWidth="1"/>
    <col min="9230" max="9231" width="8.125" style="546" customWidth="1"/>
    <col min="9232" max="9232" width="3.5" style="546" customWidth="1"/>
    <col min="9233" max="9234" width="8.125" style="546" customWidth="1"/>
    <col min="9235" max="9470" width="9" style="546"/>
    <col min="9471" max="9471" width="3.375" style="546" customWidth="1"/>
    <col min="9472" max="9482" width="8.125" style="546" customWidth="1"/>
    <col min="9483" max="9485" width="9.875" style="546" customWidth="1"/>
    <col min="9486" max="9487" width="8.125" style="546" customWidth="1"/>
    <col min="9488" max="9488" width="3.5" style="546" customWidth="1"/>
    <col min="9489" max="9490" width="8.125" style="546" customWidth="1"/>
    <col min="9491" max="9726" width="9" style="546"/>
    <col min="9727" max="9727" width="3.375" style="546" customWidth="1"/>
    <col min="9728" max="9738" width="8.125" style="546" customWidth="1"/>
    <col min="9739" max="9741" width="9.875" style="546" customWidth="1"/>
    <col min="9742" max="9743" width="8.125" style="546" customWidth="1"/>
    <col min="9744" max="9744" width="3.5" style="546" customWidth="1"/>
    <col min="9745" max="9746" width="8.125" style="546" customWidth="1"/>
    <col min="9747" max="9982" width="9" style="546"/>
    <col min="9983" max="9983" width="3.375" style="546" customWidth="1"/>
    <col min="9984" max="9994" width="8.125" style="546" customWidth="1"/>
    <col min="9995" max="9997" width="9.875" style="546" customWidth="1"/>
    <col min="9998" max="9999" width="8.125" style="546" customWidth="1"/>
    <col min="10000" max="10000" width="3.5" style="546" customWidth="1"/>
    <col min="10001" max="10002" width="8.125" style="546" customWidth="1"/>
    <col min="10003" max="10238" width="9" style="546"/>
    <col min="10239" max="10239" width="3.375" style="546" customWidth="1"/>
    <col min="10240" max="10250" width="8.125" style="546" customWidth="1"/>
    <col min="10251" max="10253" width="9.875" style="546" customWidth="1"/>
    <col min="10254" max="10255" width="8.125" style="546" customWidth="1"/>
    <col min="10256" max="10256" width="3.5" style="546" customWidth="1"/>
    <col min="10257" max="10258" width="8.125" style="546" customWidth="1"/>
    <col min="10259" max="10494" width="9" style="546"/>
    <col min="10495" max="10495" width="3.375" style="546" customWidth="1"/>
    <col min="10496" max="10506" width="8.125" style="546" customWidth="1"/>
    <col min="10507" max="10509" width="9.875" style="546" customWidth="1"/>
    <col min="10510" max="10511" width="8.125" style="546" customWidth="1"/>
    <col min="10512" max="10512" width="3.5" style="546" customWidth="1"/>
    <col min="10513" max="10514" width="8.125" style="546" customWidth="1"/>
    <col min="10515" max="10750" width="9" style="546"/>
    <col min="10751" max="10751" width="3.375" style="546" customWidth="1"/>
    <col min="10752" max="10762" width="8.125" style="546" customWidth="1"/>
    <col min="10763" max="10765" width="9.875" style="546" customWidth="1"/>
    <col min="10766" max="10767" width="8.125" style="546" customWidth="1"/>
    <col min="10768" max="10768" width="3.5" style="546" customWidth="1"/>
    <col min="10769" max="10770" width="8.125" style="546" customWidth="1"/>
    <col min="10771" max="11006" width="9" style="546"/>
    <col min="11007" max="11007" width="3.375" style="546" customWidth="1"/>
    <col min="11008" max="11018" width="8.125" style="546" customWidth="1"/>
    <col min="11019" max="11021" width="9.875" style="546" customWidth="1"/>
    <col min="11022" max="11023" width="8.125" style="546" customWidth="1"/>
    <col min="11024" max="11024" width="3.5" style="546" customWidth="1"/>
    <col min="11025" max="11026" width="8.125" style="546" customWidth="1"/>
    <col min="11027" max="11262" width="9" style="546"/>
    <col min="11263" max="11263" width="3.375" style="546" customWidth="1"/>
    <col min="11264" max="11274" width="8.125" style="546" customWidth="1"/>
    <col min="11275" max="11277" width="9.875" style="546" customWidth="1"/>
    <col min="11278" max="11279" width="8.125" style="546" customWidth="1"/>
    <col min="11280" max="11280" width="3.5" style="546" customWidth="1"/>
    <col min="11281" max="11282" width="8.125" style="546" customWidth="1"/>
    <col min="11283" max="11518" width="9" style="546"/>
    <col min="11519" max="11519" width="3.375" style="546" customWidth="1"/>
    <col min="11520" max="11530" width="8.125" style="546" customWidth="1"/>
    <col min="11531" max="11533" width="9.875" style="546" customWidth="1"/>
    <col min="11534" max="11535" width="8.125" style="546" customWidth="1"/>
    <col min="11536" max="11536" width="3.5" style="546" customWidth="1"/>
    <col min="11537" max="11538" width="8.125" style="546" customWidth="1"/>
    <col min="11539" max="11774" width="9" style="546"/>
    <col min="11775" max="11775" width="3.375" style="546" customWidth="1"/>
    <col min="11776" max="11786" width="8.125" style="546" customWidth="1"/>
    <col min="11787" max="11789" width="9.875" style="546" customWidth="1"/>
    <col min="11790" max="11791" width="8.125" style="546" customWidth="1"/>
    <col min="11792" max="11792" width="3.5" style="546" customWidth="1"/>
    <col min="11793" max="11794" width="8.125" style="546" customWidth="1"/>
    <col min="11795" max="12030" width="9" style="546"/>
    <col min="12031" max="12031" width="3.375" style="546" customWidth="1"/>
    <col min="12032" max="12042" width="8.125" style="546" customWidth="1"/>
    <col min="12043" max="12045" width="9.875" style="546" customWidth="1"/>
    <col min="12046" max="12047" width="8.125" style="546" customWidth="1"/>
    <col min="12048" max="12048" width="3.5" style="546" customWidth="1"/>
    <col min="12049" max="12050" width="8.125" style="546" customWidth="1"/>
    <col min="12051" max="12286" width="9" style="546"/>
    <col min="12287" max="12287" width="3.375" style="546" customWidth="1"/>
    <col min="12288" max="12298" width="8.125" style="546" customWidth="1"/>
    <col min="12299" max="12301" width="9.875" style="546" customWidth="1"/>
    <col min="12302" max="12303" width="8.125" style="546" customWidth="1"/>
    <col min="12304" max="12304" width="3.5" style="546" customWidth="1"/>
    <col min="12305" max="12306" width="8.125" style="546" customWidth="1"/>
    <col min="12307" max="12542" width="9" style="546"/>
    <col min="12543" max="12543" width="3.375" style="546" customWidth="1"/>
    <col min="12544" max="12554" width="8.125" style="546" customWidth="1"/>
    <col min="12555" max="12557" width="9.875" style="546" customWidth="1"/>
    <col min="12558" max="12559" width="8.125" style="546" customWidth="1"/>
    <col min="12560" max="12560" width="3.5" style="546" customWidth="1"/>
    <col min="12561" max="12562" width="8.125" style="546" customWidth="1"/>
    <col min="12563" max="12798" width="9" style="546"/>
    <col min="12799" max="12799" width="3.375" style="546" customWidth="1"/>
    <col min="12800" max="12810" width="8.125" style="546" customWidth="1"/>
    <col min="12811" max="12813" width="9.875" style="546" customWidth="1"/>
    <col min="12814" max="12815" width="8.125" style="546" customWidth="1"/>
    <col min="12816" max="12816" width="3.5" style="546" customWidth="1"/>
    <col min="12817" max="12818" width="8.125" style="546" customWidth="1"/>
    <col min="12819" max="13054" width="9" style="546"/>
    <col min="13055" max="13055" width="3.375" style="546" customWidth="1"/>
    <col min="13056" max="13066" width="8.125" style="546" customWidth="1"/>
    <col min="13067" max="13069" width="9.875" style="546" customWidth="1"/>
    <col min="13070" max="13071" width="8.125" style="546" customWidth="1"/>
    <col min="13072" max="13072" width="3.5" style="546" customWidth="1"/>
    <col min="13073" max="13074" width="8.125" style="546" customWidth="1"/>
    <col min="13075" max="13310" width="9" style="546"/>
    <col min="13311" max="13311" width="3.375" style="546" customWidth="1"/>
    <col min="13312" max="13322" width="8.125" style="546" customWidth="1"/>
    <col min="13323" max="13325" width="9.875" style="546" customWidth="1"/>
    <col min="13326" max="13327" width="8.125" style="546" customWidth="1"/>
    <col min="13328" max="13328" width="3.5" style="546" customWidth="1"/>
    <col min="13329" max="13330" width="8.125" style="546" customWidth="1"/>
    <col min="13331" max="13566" width="9" style="546"/>
    <col min="13567" max="13567" width="3.375" style="546" customWidth="1"/>
    <col min="13568" max="13578" width="8.125" style="546" customWidth="1"/>
    <col min="13579" max="13581" width="9.875" style="546" customWidth="1"/>
    <col min="13582" max="13583" width="8.125" style="546" customWidth="1"/>
    <col min="13584" max="13584" width="3.5" style="546" customWidth="1"/>
    <col min="13585" max="13586" width="8.125" style="546" customWidth="1"/>
    <col min="13587" max="13822" width="9" style="546"/>
    <col min="13823" max="13823" width="3.375" style="546" customWidth="1"/>
    <col min="13824" max="13834" width="8.125" style="546" customWidth="1"/>
    <col min="13835" max="13837" width="9.875" style="546" customWidth="1"/>
    <col min="13838" max="13839" width="8.125" style="546" customWidth="1"/>
    <col min="13840" max="13840" width="3.5" style="546" customWidth="1"/>
    <col min="13841" max="13842" width="8.125" style="546" customWidth="1"/>
    <col min="13843" max="14078" width="9" style="546"/>
    <col min="14079" max="14079" width="3.375" style="546" customWidth="1"/>
    <col min="14080" max="14090" width="8.125" style="546" customWidth="1"/>
    <col min="14091" max="14093" width="9.875" style="546" customWidth="1"/>
    <col min="14094" max="14095" width="8.125" style="546" customWidth="1"/>
    <col min="14096" max="14096" width="3.5" style="546" customWidth="1"/>
    <col min="14097" max="14098" width="8.125" style="546" customWidth="1"/>
    <col min="14099" max="14334" width="9" style="546"/>
    <col min="14335" max="14335" width="3.375" style="546" customWidth="1"/>
    <col min="14336" max="14346" width="8.125" style="546" customWidth="1"/>
    <col min="14347" max="14349" width="9.875" style="546" customWidth="1"/>
    <col min="14350" max="14351" width="8.125" style="546" customWidth="1"/>
    <col min="14352" max="14352" width="3.5" style="546" customWidth="1"/>
    <col min="14353" max="14354" width="8.125" style="546" customWidth="1"/>
    <col min="14355" max="14590" width="9" style="546"/>
    <col min="14591" max="14591" width="3.375" style="546" customWidth="1"/>
    <col min="14592" max="14602" width="8.125" style="546" customWidth="1"/>
    <col min="14603" max="14605" width="9.875" style="546" customWidth="1"/>
    <col min="14606" max="14607" width="8.125" style="546" customWidth="1"/>
    <col min="14608" max="14608" width="3.5" style="546" customWidth="1"/>
    <col min="14609" max="14610" width="8.125" style="546" customWidth="1"/>
    <col min="14611" max="14846" width="9" style="546"/>
    <col min="14847" max="14847" width="3.375" style="546" customWidth="1"/>
    <col min="14848" max="14858" width="8.125" style="546" customWidth="1"/>
    <col min="14859" max="14861" width="9.875" style="546" customWidth="1"/>
    <col min="14862" max="14863" width="8.125" style="546" customWidth="1"/>
    <col min="14864" max="14864" width="3.5" style="546" customWidth="1"/>
    <col min="14865" max="14866" width="8.125" style="546" customWidth="1"/>
    <col min="14867" max="15102" width="9" style="546"/>
    <col min="15103" max="15103" width="3.375" style="546" customWidth="1"/>
    <col min="15104" max="15114" width="8.125" style="546" customWidth="1"/>
    <col min="15115" max="15117" width="9.875" style="546" customWidth="1"/>
    <col min="15118" max="15119" width="8.125" style="546" customWidth="1"/>
    <col min="15120" max="15120" width="3.5" style="546" customWidth="1"/>
    <col min="15121" max="15122" width="8.125" style="546" customWidth="1"/>
    <col min="15123" max="15358" width="9" style="546"/>
    <col min="15359" max="15359" width="3.375" style="546" customWidth="1"/>
    <col min="15360" max="15370" width="8.125" style="546" customWidth="1"/>
    <col min="15371" max="15373" width="9.875" style="546" customWidth="1"/>
    <col min="15374" max="15375" width="8.125" style="546" customWidth="1"/>
    <col min="15376" max="15376" width="3.5" style="546" customWidth="1"/>
    <col min="15377" max="15378" width="8.125" style="546" customWidth="1"/>
    <col min="15379" max="15614" width="9" style="546"/>
    <col min="15615" max="15615" width="3.375" style="546" customWidth="1"/>
    <col min="15616" max="15626" width="8.125" style="546" customWidth="1"/>
    <col min="15627" max="15629" width="9.875" style="546" customWidth="1"/>
    <col min="15630" max="15631" width="8.125" style="546" customWidth="1"/>
    <col min="15632" max="15632" width="3.5" style="546" customWidth="1"/>
    <col min="15633" max="15634" width="8.125" style="546" customWidth="1"/>
    <col min="15635" max="15870" width="9" style="546"/>
    <col min="15871" max="15871" width="3.375" style="546" customWidth="1"/>
    <col min="15872" max="15882" width="8.125" style="546" customWidth="1"/>
    <col min="15883" max="15885" width="9.875" style="546" customWidth="1"/>
    <col min="15886" max="15887" width="8.125" style="546" customWidth="1"/>
    <col min="15888" max="15888" width="3.5" style="546" customWidth="1"/>
    <col min="15889" max="15890" width="8.125" style="546" customWidth="1"/>
    <col min="15891" max="16126" width="9" style="546"/>
    <col min="16127" max="16127" width="3.375" style="546" customWidth="1"/>
    <col min="16128" max="16138" width="8.125" style="546" customWidth="1"/>
    <col min="16139" max="16141" width="9.875" style="546" customWidth="1"/>
    <col min="16142" max="16143" width="8.125" style="546" customWidth="1"/>
    <col min="16144" max="16144" width="3.5" style="546" customWidth="1"/>
    <col min="16145" max="16146" width="8.125" style="546" customWidth="1"/>
    <col min="16147" max="16384" width="9" style="546"/>
  </cols>
  <sheetData>
    <row r="1" spans="1:17" ht="27" customHeight="1">
      <c r="A1" s="630"/>
      <c r="C1" s="631"/>
      <c r="D1" s="631"/>
      <c r="E1" s="631"/>
      <c r="F1" s="631"/>
      <c r="H1" s="631" t="s">
        <v>2175</v>
      </c>
      <c r="I1" s="631"/>
      <c r="J1" s="631"/>
      <c r="K1" s="631"/>
      <c r="L1" s="631"/>
      <c r="M1" s="631"/>
      <c r="N1" s="631"/>
      <c r="O1" s="631"/>
      <c r="P1" s="632"/>
      <c r="Q1" s="631"/>
    </row>
    <row r="2" spans="1:17" ht="15" customHeight="1"/>
    <row r="3" spans="1:17" ht="24" customHeight="1">
      <c r="A3" s="2015" t="s">
        <v>2597</v>
      </c>
      <c r="B3" s="2015"/>
      <c r="C3" s="2015"/>
      <c r="D3" s="2005">
        <f>'02入力票（その２）'!G21</f>
        <v>0</v>
      </c>
      <c r="E3" s="2005"/>
      <c r="F3" s="2005"/>
      <c r="G3" s="2005"/>
      <c r="H3" s="2005"/>
      <c r="I3" s="2005"/>
      <c r="J3" s="2005"/>
      <c r="K3" s="2005"/>
      <c r="L3" s="634"/>
      <c r="M3" s="634"/>
      <c r="N3" s="634"/>
      <c r="O3" s="814" t="s">
        <v>2594</v>
      </c>
      <c r="P3" s="635"/>
    </row>
    <row r="4" spans="1:17" ht="24" customHeight="1">
      <c r="A4" s="2016" t="s">
        <v>2598</v>
      </c>
      <c r="B4" s="2016"/>
      <c r="C4" s="2016"/>
      <c r="D4" s="2009">
        <f>IF('02入力票（その２）'!G10="○","",'02入力票（その２）'!G41)</f>
        <v>0</v>
      </c>
      <c r="E4" s="2009"/>
      <c r="F4" s="2009"/>
      <c r="G4" s="2009"/>
      <c r="H4" s="2009"/>
      <c r="I4" s="2009"/>
      <c r="J4" s="2009"/>
      <c r="K4" s="2009"/>
      <c r="L4" s="634"/>
      <c r="M4" s="634"/>
      <c r="N4" s="634"/>
      <c r="O4" s="634"/>
    </row>
    <row r="5" spans="1:17" ht="15" customHeight="1"/>
    <row r="6" spans="1:17" ht="20.100000000000001" customHeight="1">
      <c r="B6" s="2010"/>
      <c r="C6" s="1956"/>
      <c r="D6" s="1886" t="s">
        <v>2137</v>
      </c>
      <c r="E6" s="1886"/>
      <c r="F6" s="1918" t="s">
        <v>2138</v>
      </c>
      <c r="G6" s="2011"/>
      <c r="H6" s="1886" t="s">
        <v>2139</v>
      </c>
      <c r="I6" s="1886"/>
      <c r="J6" s="1886" t="s">
        <v>2140</v>
      </c>
      <c r="K6" s="1886"/>
      <c r="L6" s="1886" t="s">
        <v>2141</v>
      </c>
      <c r="M6" s="1886"/>
      <c r="N6" s="1886"/>
      <c r="O6" s="1886"/>
      <c r="P6" s="1886"/>
    </row>
    <row r="7" spans="1:17" ht="26.1" customHeight="1">
      <c r="B7" s="2010"/>
      <c r="C7" s="1956"/>
      <c r="D7" s="1886" t="s">
        <v>2142</v>
      </c>
      <c r="E7" s="1886"/>
      <c r="F7" s="1940" t="s">
        <v>2535</v>
      </c>
      <c r="G7" s="1941"/>
      <c r="H7" s="1886"/>
      <c r="I7" s="1886"/>
      <c r="J7" s="1886"/>
      <c r="K7" s="1886"/>
      <c r="L7" s="2017" t="s">
        <v>2143</v>
      </c>
      <c r="M7" s="2017"/>
      <c r="N7" s="2017"/>
      <c r="O7" s="2017"/>
      <c r="P7" s="2017"/>
    </row>
    <row r="8" spans="1:17" ht="26.1" customHeight="1">
      <c r="B8" s="2010"/>
      <c r="C8" s="1956"/>
      <c r="D8" s="1886"/>
      <c r="E8" s="1886"/>
      <c r="F8" s="1942" t="s">
        <v>2268</v>
      </c>
      <c r="G8" s="1943"/>
      <c r="H8" s="1886"/>
      <c r="I8" s="1886"/>
      <c r="J8" s="1886"/>
      <c r="K8" s="1886"/>
      <c r="L8" s="1966" t="s">
        <v>2267</v>
      </c>
      <c r="M8" s="1967"/>
      <c r="N8" s="1967"/>
      <c r="O8" s="1967"/>
      <c r="P8" s="1968"/>
    </row>
    <row r="9" spans="1:17" ht="26.1" customHeight="1">
      <c r="B9" s="2010"/>
      <c r="C9" s="1956"/>
      <c r="D9" s="1886" t="s">
        <v>2144</v>
      </c>
      <c r="E9" s="1886"/>
      <c r="F9" s="1940" t="s">
        <v>2535</v>
      </c>
      <c r="G9" s="1941"/>
      <c r="H9" s="1886"/>
      <c r="I9" s="1886"/>
      <c r="J9" s="1886"/>
      <c r="K9" s="1886"/>
      <c r="L9" s="2017" t="s">
        <v>2143</v>
      </c>
      <c r="M9" s="2017"/>
      <c r="N9" s="2017"/>
      <c r="O9" s="2017"/>
      <c r="P9" s="2017"/>
    </row>
    <row r="10" spans="1:17" ht="26.1" customHeight="1">
      <c r="B10" s="2010"/>
      <c r="C10" s="1956"/>
      <c r="D10" s="1886"/>
      <c r="E10" s="1886"/>
      <c r="F10" s="1942" t="s">
        <v>2268</v>
      </c>
      <c r="G10" s="1943"/>
      <c r="H10" s="1886"/>
      <c r="I10" s="1886"/>
      <c r="J10" s="1886"/>
      <c r="K10" s="1886"/>
      <c r="L10" s="1966" t="s">
        <v>2267</v>
      </c>
      <c r="M10" s="1967"/>
      <c r="N10" s="1967"/>
      <c r="O10" s="1967"/>
      <c r="P10" s="1968"/>
    </row>
    <row r="11" spans="1:17" ht="26.1" customHeight="1">
      <c r="B11" s="2010"/>
      <c r="C11" s="1956"/>
      <c r="D11" s="1886" t="s">
        <v>2145</v>
      </c>
      <c r="E11" s="1886"/>
      <c r="F11" s="1940" t="s">
        <v>2535</v>
      </c>
      <c r="G11" s="1941"/>
      <c r="H11" s="1886"/>
      <c r="I11" s="1886"/>
      <c r="J11" s="1886"/>
      <c r="K11" s="1886"/>
      <c r="L11" s="2017" t="s">
        <v>2143</v>
      </c>
      <c r="M11" s="2017"/>
      <c r="N11" s="2017"/>
      <c r="O11" s="2017"/>
      <c r="P11" s="2017"/>
    </row>
    <row r="12" spans="1:17" ht="26.1" customHeight="1">
      <c r="B12" s="2010"/>
      <c r="C12" s="1956"/>
      <c r="D12" s="1886"/>
      <c r="E12" s="1886"/>
      <c r="F12" s="1942" t="s">
        <v>2268</v>
      </c>
      <c r="G12" s="1943"/>
      <c r="H12" s="1886"/>
      <c r="I12" s="1886"/>
      <c r="J12" s="1886"/>
      <c r="K12" s="1886"/>
      <c r="L12" s="1966" t="s">
        <v>2267</v>
      </c>
      <c r="M12" s="1967"/>
      <c r="N12" s="1967"/>
      <c r="O12" s="1967"/>
      <c r="P12" s="1968"/>
    </row>
    <row r="13" spans="1:17" ht="15.95" customHeight="1">
      <c r="B13" s="673"/>
      <c r="C13" s="673"/>
      <c r="D13" s="673"/>
      <c r="E13" s="673"/>
      <c r="F13" s="748" t="s">
        <v>2265</v>
      </c>
      <c r="G13" s="749"/>
      <c r="H13" s="673"/>
      <c r="I13" s="673"/>
      <c r="J13" s="673"/>
      <c r="K13" s="673"/>
      <c r="L13" s="674"/>
      <c r="M13" s="674"/>
      <c r="N13" s="674"/>
      <c r="O13" s="674"/>
      <c r="P13" s="674"/>
    </row>
    <row r="14" spans="1:17" ht="15" customHeight="1" thickBot="1"/>
    <row r="15" spans="1:17" ht="35.25" customHeight="1" thickBot="1">
      <c r="A15" s="684" t="s">
        <v>1844</v>
      </c>
      <c r="B15" s="2001" t="s">
        <v>2146</v>
      </c>
      <c r="C15" s="2001"/>
      <c r="D15" s="2001"/>
      <c r="E15" s="2002" t="s">
        <v>2147</v>
      </c>
      <c r="F15" s="2003"/>
      <c r="G15" s="2003"/>
      <c r="H15" s="2003"/>
      <c r="I15" s="2003"/>
      <c r="J15" s="2003"/>
      <c r="K15" s="2003"/>
      <c r="L15" s="2003"/>
      <c r="M15" s="2003"/>
      <c r="N15" s="685" t="s">
        <v>2148</v>
      </c>
      <c r="O15" s="686" t="s">
        <v>1853</v>
      </c>
      <c r="P15" s="684" t="s">
        <v>2149</v>
      </c>
    </row>
    <row r="16" spans="1:17" ht="36" customHeight="1" thickTop="1">
      <c r="A16" s="679" t="s">
        <v>769</v>
      </c>
      <c r="B16" s="2008" t="s">
        <v>2287</v>
      </c>
      <c r="C16" s="2008"/>
      <c r="D16" s="2008"/>
      <c r="E16" s="1954" t="s">
        <v>2151</v>
      </c>
      <c r="F16" s="1955"/>
      <c r="G16" s="1955"/>
      <c r="H16" s="1955"/>
      <c r="I16" s="1955"/>
      <c r="J16" s="1955"/>
      <c r="K16" s="1955"/>
      <c r="L16" s="1955"/>
      <c r="M16" s="1955"/>
      <c r="N16" s="642"/>
      <c r="O16" s="643"/>
      <c r="P16" s="689"/>
    </row>
    <row r="17" spans="1:16" ht="36" customHeight="1">
      <c r="A17" s="1944">
        <v>1</v>
      </c>
      <c r="B17" s="1957" t="s">
        <v>2590</v>
      </c>
      <c r="C17" s="1958"/>
      <c r="D17" s="1959"/>
      <c r="E17" s="1954" t="s">
        <v>2618</v>
      </c>
      <c r="F17" s="1955"/>
      <c r="G17" s="1955"/>
      <c r="H17" s="1955"/>
      <c r="I17" s="1955"/>
      <c r="J17" s="1955"/>
      <c r="K17" s="1955"/>
      <c r="L17" s="1955"/>
      <c r="M17" s="1955"/>
      <c r="N17" s="642"/>
      <c r="O17" s="643"/>
      <c r="P17" s="689"/>
    </row>
    <row r="18" spans="1:16" ht="36" customHeight="1">
      <c r="A18" s="1956"/>
      <c r="B18" s="1960"/>
      <c r="C18" s="1961"/>
      <c r="D18" s="1962"/>
      <c r="E18" s="1954" t="s">
        <v>2592</v>
      </c>
      <c r="F18" s="1955"/>
      <c r="G18" s="1955"/>
      <c r="H18" s="1955"/>
      <c r="I18" s="1955"/>
      <c r="J18" s="1955"/>
      <c r="K18" s="1955"/>
      <c r="L18" s="1955"/>
      <c r="M18" s="1955"/>
      <c r="N18" s="642"/>
      <c r="O18" s="643"/>
      <c r="P18" s="689"/>
    </row>
    <row r="19" spans="1:16" ht="45" customHeight="1">
      <c r="A19" s="1945"/>
      <c r="B19" s="1963"/>
      <c r="C19" s="1964"/>
      <c r="D19" s="1965"/>
      <c r="E19" s="1954" t="s">
        <v>2591</v>
      </c>
      <c r="F19" s="1955"/>
      <c r="G19" s="1955"/>
      <c r="H19" s="1955"/>
      <c r="I19" s="1955"/>
      <c r="J19" s="1955"/>
      <c r="K19" s="1955"/>
      <c r="L19" s="1955"/>
      <c r="M19" s="1955"/>
      <c r="N19" s="642"/>
      <c r="O19" s="643"/>
      <c r="P19" s="689"/>
    </row>
    <row r="20" spans="1:16" ht="20.100000000000001" customHeight="1">
      <c r="A20" s="679">
        <v>2</v>
      </c>
      <c r="B20" s="1949" t="s">
        <v>2293</v>
      </c>
      <c r="C20" s="1950"/>
      <c r="D20" s="1951"/>
      <c r="E20" s="1952" t="s">
        <v>2154</v>
      </c>
      <c r="F20" s="1953"/>
      <c r="G20" s="1953"/>
      <c r="H20" s="1953"/>
      <c r="I20" s="1953"/>
      <c r="J20" s="1953"/>
      <c r="K20" s="1953"/>
      <c r="L20" s="1953"/>
      <c r="M20" s="1953"/>
      <c r="N20" s="636"/>
      <c r="O20" s="637"/>
      <c r="P20" s="690"/>
    </row>
    <row r="21" spans="1:16" ht="18" customHeight="1">
      <c r="A21" s="1944">
        <v>3</v>
      </c>
      <c r="B21" s="1946" t="s">
        <v>2155</v>
      </c>
      <c r="C21" s="1947"/>
      <c r="D21" s="1948"/>
      <c r="E21" s="1952" t="s">
        <v>2295</v>
      </c>
      <c r="F21" s="1953"/>
      <c r="G21" s="1953"/>
      <c r="H21" s="1953"/>
      <c r="I21" s="1953"/>
      <c r="J21" s="1953"/>
      <c r="K21" s="1953"/>
      <c r="L21" s="1953"/>
      <c r="M21" s="1953"/>
      <c r="N21" s="636"/>
      <c r="O21" s="637"/>
      <c r="P21" s="690"/>
    </row>
    <row r="22" spans="1:16" ht="20.100000000000001" customHeight="1">
      <c r="A22" s="1945"/>
      <c r="B22" s="1949"/>
      <c r="C22" s="1950"/>
      <c r="D22" s="1951"/>
      <c r="E22" s="1952" t="s">
        <v>2156</v>
      </c>
      <c r="F22" s="1953"/>
      <c r="G22" s="1953"/>
      <c r="H22" s="1953"/>
      <c r="I22" s="1953"/>
      <c r="J22" s="1953"/>
      <c r="K22" s="1953"/>
      <c r="L22" s="1953"/>
      <c r="M22" s="1953"/>
      <c r="N22" s="636"/>
      <c r="O22" s="637"/>
      <c r="P22" s="690"/>
    </row>
    <row r="23" spans="1:16" ht="20.100000000000001" customHeight="1">
      <c r="A23" s="675">
        <v>4</v>
      </c>
      <c r="B23" s="1974" t="s">
        <v>2157</v>
      </c>
      <c r="C23" s="1974"/>
      <c r="D23" s="1974"/>
      <c r="E23" s="1952" t="s">
        <v>2296</v>
      </c>
      <c r="F23" s="1953"/>
      <c r="G23" s="1953"/>
      <c r="H23" s="1953"/>
      <c r="I23" s="1953"/>
      <c r="J23" s="1953"/>
      <c r="K23" s="1953"/>
      <c r="L23" s="1953"/>
      <c r="M23" s="1953"/>
      <c r="N23" s="636"/>
      <c r="O23" s="637"/>
      <c r="P23" s="690"/>
    </row>
    <row r="24" spans="1:16" ht="20.100000000000001" customHeight="1">
      <c r="A24" s="678">
        <v>5</v>
      </c>
      <c r="B24" s="2018" t="s">
        <v>2294</v>
      </c>
      <c r="C24" s="2019"/>
      <c r="D24" s="2020"/>
      <c r="E24" s="1952" t="s">
        <v>2296</v>
      </c>
      <c r="F24" s="1953"/>
      <c r="G24" s="1953"/>
      <c r="H24" s="1953"/>
      <c r="I24" s="1953"/>
      <c r="J24" s="1953"/>
      <c r="K24" s="1953"/>
      <c r="L24" s="1953"/>
      <c r="M24" s="1953"/>
      <c r="N24" s="636"/>
      <c r="O24" s="637"/>
      <c r="P24" s="690"/>
    </row>
    <row r="25" spans="1:16" ht="20.100000000000001" customHeight="1">
      <c r="A25" s="678">
        <v>6</v>
      </c>
      <c r="B25" s="2018" t="s">
        <v>2297</v>
      </c>
      <c r="C25" s="2019"/>
      <c r="D25" s="2020"/>
      <c r="E25" s="1952" t="s">
        <v>2296</v>
      </c>
      <c r="F25" s="1953"/>
      <c r="G25" s="1953"/>
      <c r="H25" s="1953"/>
      <c r="I25" s="1953"/>
      <c r="J25" s="1953"/>
      <c r="K25" s="1953"/>
      <c r="L25" s="1953"/>
      <c r="M25" s="1953"/>
      <c r="N25" s="636"/>
      <c r="O25" s="637"/>
      <c r="P25" s="690"/>
    </row>
    <row r="26" spans="1:16" ht="20.100000000000001" customHeight="1">
      <c r="A26" s="1944">
        <v>7</v>
      </c>
      <c r="B26" s="1946" t="s">
        <v>2159</v>
      </c>
      <c r="C26" s="1947"/>
      <c r="D26" s="1948"/>
      <c r="E26" s="1972" t="s">
        <v>2628</v>
      </c>
      <c r="F26" s="1973"/>
      <c r="G26" s="1973"/>
      <c r="H26" s="1973"/>
      <c r="I26" s="1973"/>
      <c r="J26" s="1973"/>
      <c r="K26" s="1973"/>
      <c r="L26" s="1973"/>
      <c r="M26" s="1973"/>
      <c r="N26" s="636"/>
      <c r="O26" s="637"/>
      <c r="P26" s="690"/>
    </row>
    <row r="27" spans="1:16" ht="20.100000000000001" customHeight="1">
      <c r="A27" s="1956"/>
      <c r="B27" s="1988"/>
      <c r="C27" s="1989"/>
      <c r="D27" s="1990"/>
      <c r="E27" s="1952" t="s">
        <v>2160</v>
      </c>
      <c r="F27" s="1953"/>
      <c r="G27" s="1953"/>
      <c r="H27" s="1953"/>
      <c r="I27" s="1953"/>
      <c r="J27" s="1953"/>
      <c r="K27" s="1953"/>
      <c r="L27" s="1953"/>
      <c r="M27" s="1953"/>
      <c r="N27" s="636"/>
      <c r="O27" s="637"/>
      <c r="P27" s="690"/>
    </row>
    <row r="28" spans="1:16" ht="36" customHeight="1">
      <c r="A28" s="1945"/>
      <c r="B28" s="1949"/>
      <c r="C28" s="1950"/>
      <c r="D28" s="1951"/>
      <c r="E28" s="1952" t="s">
        <v>2161</v>
      </c>
      <c r="F28" s="1953"/>
      <c r="G28" s="1953"/>
      <c r="H28" s="1953"/>
      <c r="I28" s="1953"/>
      <c r="J28" s="1953"/>
      <c r="K28" s="1953"/>
      <c r="L28" s="1953"/>
      <c r="M28" s="1953"/>
      <c r="N28" s="636"/>
      <c r="O28" s="637"/>
      <c r="P28" s="690"/>
    </row>
    <row r="29" spans="1:16" ht="36" customHeight="1">
      <c r="A29" s="675">
        <v>8</v>
      </c>
      <c r="B29" s="1974" t="s">
        <v>2162</v>
      </c>
      <c r="C29" s="1974"/>
      <c r="D29" s="1974"/>
      <c r="E29" s="1952" t="s">
        <v>2298</v>
      </c>
      <c r="F29" s="1953"/>
      <c r="G29" s="1953"/>
      <c r="H29" s="1953"/>
      <c r="I29" s="1953"/>
      <c r="J29" s="1953"/>
      <c r="K29" s="1953"/>
      <c r="L29" s="1953"/>
      <c r="M29" s="1953"/>
      <c r="N29" s="636"/>
      <c r="O29" s="637"/>
      <c r="P29" s="690"/>
    </row>
    <row r="30" spans="1:16" ht="20.100000000000001" customHeight="1">
      <c r="A30" s="675">
        <v>9</v>
      </c>
      <c r="B30" s="1974" t="s">
        <v>2164</v>
      </c>
      <c r="C30" s="1974"/>
      <c r="D30" s="1974"/>
      <c r="E30" s="1952" t="s">
        <v>2165</v>
      </c>
      <c r="F30" s="1953"/>
      <c r="G30" s="1953"/>
      <c r="H30" s="1953"/>
      <c r="I30" s="1953"/>
      <c r="J30" s="1953"/>
      <c r="K30" s="1953"/>
      <c r="L30" s="1953"/>
      <c r="M30" s="1953"/>
      <c r="N30" s="636"/>
      <c r="O30" s="637"/>
      <c r="P30" s="690"/>
    </row>
    <row r="31" spans="1:16" ht="36" customHeight="1">
      <c r="A31" s="750">
        <v>10</v>
      </c>
      <c r="B31" s="2006" t="s">
        <v>2270</v>
      </c>
      <c r="C31" s="2006"/>
      <c r="D31" s="2006"/>
      <c r="E31" s="2007" t="s">
        <v>2305</v>
      </c>
      <c r="F31" s="1976"/>
      <c r="G31" s="1976"/>
      <c r="H31" s="1976"/>
      <c r="I31" s="1976"/>
      <c r="J31" s="1976"/>
      <c r="K31" s="1976"/>
      <c r="L31" s="1976"/>
      <c r="M31" s="1976"/>
      <c r="N31" s="636"/>
      <c r="O31" s="637"/>
      <c r="P31" s="690"/>
    </row>
    <row r="32" spans="1:16" ht="20.100000000000001" customHeight="1">
      <c r="A32" s="751">
        <v>11</v>
      </c>
      <c r="B32" s="2006" t="s">
        <v>2166</v>
      </c>
      <c r="C32" s="2006"/>
      <c r="D32" s="2006"/>
      <c r="E32" s="1975" t="s">
        <v>2537</v>
      </c>
      <c r="F32" s="1976"/>
      <c r="G32" s="1976"/>
      <c r="H32" s="1976"/>
      <c r="I32" s="1976"/>
      <c r="J32" s="1976"/>
      <c r="K32" s="1976"/>
      <c r="L32" s="1976"/>
      <c r="M32" s="1976"/>
      <c r="N32" s="636"/>
      <c r="O32" s="637"/>
      <c r="P32" s="690"/>
    </row>
    <row r="33" spans="1:16" ht="36" customHeight="1">
      <c r="A33" s="2021">
        <v>12</v>
      </c>
      <c r="B33" s="1977" t="s">
        <v>2299</v>
      </c>
      <c r="C33" s="1978"/>
      <c r="D33" s="1979"/>
      <c r="E33" s="1975" t="s">
        <v>2300</v>
      </c>
      <c r="F33" s="1976"/>
      <c r="G33" s="1976"/>
      <c r="H33" s="1976"/>
      <c r="I33" s="1976"/>
      <c r="J33" s="1976"/>
      <c r="K33" s="1976"/>
      <c r="L33" s="1976"/>
      <c r="M33" s="1976"/>
      <c r="N33" s="636"/>
      <c r="O33" s="637"/>
      <c r="P33" s="690"/>
    </row>
    <row r="34" spans="1:16" ht="20.100000000000001" customHeight="1">
      <c r="A34" s="2022"/>
      <c r="B34" s="1983"/>
      <c r="C34" s="1984"/>
      <c r="D34" s="1985"/>
      <c r="E34" s="1975" t="s">
        <v>2168</v>
      </c>
      <c r="F34" s="1976"/>
      <c r="G34" s="1976"/>
      <c r="H34" s="1976"/>
      <c r="I34" s="1976"/>
      <c r="J34" s="1976"/>
      <c r="K34" s="1976"/>
      <c r="L34" s="1976"/>
      <c r="M34" s="1976"/>
      <c r="N34" s="636"/>
      <c r="O34" s="637"/>
      <c r="P34" s="690"/>
    </row>
    <row r="35" spans="1:16" ht="36" customHeight="1">
      <c r="A35" s="2021">
        <v>13</v>
      </c>
      <c r="B35" s="1977" t="s">
        <v>2273</v>
      </c>
      <c r="C35" s="1978"/>
      <c r="D35" s="1979"/>
      <c r="E35" s="1975" t="s">
        <v>2169</v>
      </c>
      <c r="F35" s="1976"/>
      <c r="G35" s="1976"/>
      <c r="H35" s="1976"/>
      <c r="I35" s="1976"/>
      <c r="J35" s="1976"/>
      <c r="K35" s="1976"/>
      <c r="L35" s="1976"/>
      <c r="M35" s="1976"/>
      <c r="N35" s="636"/>
      <c r="O35" s="637"/>
      <c r="P35" s="690"/>
    </row>
    <row r="36" spans="1:16" ht="36" customHeight="1">
      <c r="A36" s="2023"/>
      <c r="B36" s="1980"/>
      <c r="C36" s="1981"/>
      <c r="D36" s="1982"/>
      <c r="E36" s="1975" t="s">
        <v>2170</v>
      </c>
      <c r="F36" s="1976"/>
      <c r="G36" s="1976"/>
      <c r="H36" s="1976"/>
      <c r="I36" s="1976"/>
      <c r="J36" s="1976"/>
      <c r="K36" s="1976"/>
      <c r="L36" s="1976"/>
      <c r="M36" s="1976"/>
      <c r="N36" s="636"/>
      <c r="O36" s="637"/>
      <c r="P36" s="690"/>
    </row>
    <row r="37" spans="1:16" ht="36" customHeight="1">
      <c r="A37" s="2022"/>
      <c r="B37" s="1983"/>
      <c r="C37" s="1984"/>
      <c r="D37" s="1985"/>
      <c r="E37" s="1986" t="s">
        <v>2171</v>
      </c>
      <c r="F37" s="1987"/>
      <c r="G37" s="1987"/>
      <c r="H37" s="1987"/>
      <c r="I37" s="1987"/>
      <c r="J37" s="1987"/>
      <c r="K37" s="1987"/>
      <c r="L37" s="1987"/>
      <c r="M37" s="1991"/>
      <c r="N37" s="636"/>
      <c r="O37" s="637"/>
      <c r="P37" s="690"/>
    </row>
    <row r="38" spans="1:16" ht="36" customHeight="1">
      <c r="A38" s="751">
        <v>14</v>
      </c>
      <c r="B38" s="2006" t="s">
        <v>2302</v>
      </c>
      <c r="C38" s="2006"/>
      <c r="D38" s="2006"/>
      <c r="E38" s="1975" t="s">
        <v>2303</v>
      </c>
      <c r="F38" s="1976"/>
      <c r="G38" s="1976"/>
      <c r="H38" s="1976"/>
      <c r="I38" s="1976"/>
      <c r="J38" s="1976"/>
      <c r="K38" s="1976"/>
      <c r="L38" s="1976"/>
      <c r="M38" s="1976"/>
      <c r="N38" s="636"/>
      <c r="O38" s="637"/>
      <c r="P38" s="690"/>
    </row>
    <row r="39" spans="1:16" ht="36" customHeight="1">
      <c r="A39" s="751">
        <v>15</v>
      </c>
      <c r="B39" s="2006" t="s">
        <v>2275</v>
      </c>
      <c r="C39" s="2006"/>
      <c r="D39" s="2006"/>
      <c r="E39" s="1975" t="s">
        <v>2301</v>
      </c>
      <c r="F39" s="1976"/>
      <c r="G39" s="1976"/>
      <c r="H39" s="1976"/>
      <c r="I39" s="1976"/>
      <c r="J39" s="1976"/>
      <c r="K39" s="1976"/>
      <c r="L39" s="1976"/>
      <c r="M39" s="1976"/>
      <c r="N39" s="636"/>
      <c r="O39" s="637"/>
      <c r="P39" s="690"/>
    </row>
    <row r="40" spans="1:16" ht="36" customHeight="1" thickBot="1">
      <c r="A40" s="750">
        <v>16</v>
      </c>
      <c r="B40" s="2037" t="s">
        <v>2290</v>
      </c>
      <c r="C40" s="2037"/>
      <c r="D40" s="2037"/>
      <c r="E40" s="2038" t="s">
        <v>2538</v>
      </c>
      <c r="F40" s="2039"/>
      <c r="G40" s="2039"/>
      <c r="H40" s="2039"/>
      <c r="I40" s="2039"/>
      <c r="J40" s="2039"/>
      <c r="K40" s="2039"/>
      <c r="L40" s="2039"/>
      <c r="M40" s="2039"/>
      <c r="N40" s="639"/>
      <c r="O40" s="640"/>
      <c r="P40" s="691"/>
    </row>
    <row r="41" spans="1:16" ht="20.100000000000001" customHeight="1">
      <c r="A41" s="2024" t="s">
        <v>769</v>
      </c>
      <c r="B41" s="2025" t="s">
        <v>2288</v>
      </c>
      <c r="C41" s="2026"/>
      <c r="D41" s="2027"/>
      <c r="E41" s="1999" t="s">
        <v>2634</v>
      </c>
      <c r="F41" s="2000"/>
      <c r="G41" s="2000"/>
      <c r="H41" s="2000"/>
      <c r="I41" s="2000"/>
      <c r="J41" s="2000"/>
      <c r="K41" s="2000"/>
      <c r="L41" s="2000"/>
      <c r="M41" s="2000"/>
      <c r="N41" s="692"/>
      <c r="O41" s="693"/>
      <c r="P41" s="694"/>
    </row>
    <row r="42" spans="1:16" ht="36" customHeight="1" thickBot="1">
      <c r="A42" s="2022"/>
      <c r="B42" s="1983"/>
      <c r="C42" s="1984"/>
      <c r="D42" s="1985"/>
      <c r="E42" s="1975" t="s">
        <v>2172</v>
      </c>
      <c r="F42" s="1976"/>
      <c r="G42" s="1976"/>
      <c r="H42" s="1976"/>
      <c r="I42" s="1976"/>
      <c r="J42" s="1976"/>
      <c r="K42" s="1976"/>
      <c r="L42" s="1976"/>
      <c r="M42" s="1976"/>
      <c r="N42" s="636"/>
      <c r="O42" s="637"/>
      <c r="P42" s="690"/>
    </row>
    <row r="43" spans="1:16" ht="36" customHeight="1" thickBot="1">
      <c r="A43" s="752" t="s">
        <v>1844</v>
      </c>
      <c r="B43" s="2028" t="s">
        <v>2146</v>
      </c>
      <c r="C43" s="2028"/>
      <c r="D43" s="2028"/>
      <c r="E43" s="2029" t="s">
        <v>2147</v>
      </c>
      <c r="F43" s="2030"/>
      <c r="G43" s="2030"/>
      <c r="H43" s="2030"/>
      <c r="I43" s="2030"/>
      <c r="J43" s="2030"/>
      <c r="K43" s="2030"/>
      <c r="L43" s="2030"/>
      <c r="M43" s="2030"/>
      <c r="N43" s="685" t="s">
        <v>2148</v>
      </c>
      <c r="O43" s="686" t="s">
        <v>1853</v>
      </c>
      <c r="P43" s="684" t="s">
        <v>2149</v>
      </c>
    </row>
    <row r="44" spans="1:16" ht="36" customHeight="1" thickTop="1">
      <c r="A44" s="753"/>
      <c r="B44" s="2031" t="s">
        <v>2633</v>
      </c>
      <c r="C44" s="2032"/>
      <c r="D44" s="2032"/>
      <c r="E44" s="2032"/>
      <c r="F44" s="2032"/>
      <c r="G44" s="2032"/>
      <c r="H44" s="2032"/>
      <c r="I44" s="2032"/>
      <c r="J44" s="2032"/>
      <c r="K44" s="2032"/>
      <c r="L44" s="2032"/>
      <c r="M44" s="2033"/>
      <c r="N44" s="681"/>
      <c r="O44" s="682"/>
      <c r="P44" s="679"/>
    </row>
    <row r="45" spans="1:16" ht="54" customHeight="1">
      <c r="A45" s="753">
        <v>17</v>
      </c>
      <c r="B45" s="2034" t="s">
        <v>2286</v>
      </c>
      <c r="C45" s="2034"/>
      <c r="D45" s="2034"/>
      <c r="E45" s="2035" t="s">
        <v>2276</v>
      </c>
      <c r="F45" s="2036"/>
      <c r="G45" s="2036"/>
      <c r="H45" s="2036"/>
      <c r="I45" s="2036"/>
      <c r="J45" s="2036"/>
      <c r="K45" s="2036"/>
      <c r="L45" s="2036"/>
      <c r="M45" s="2036"/>
      <c r="N45" s="642"/>
      <c r="O45" s="643"/>
      <c r="P45" s="689"/>
    </row>
    <row r="46" spans="1:16" ht="90" customHeight="1">
      <c r="A46" s="2023">
        <v>18</v>
      </c>
      <c r="B46" s="1977" t="s">
        <v>2277</v>
      </c>
      <c r="C46" s="1978"/>
      <c r="D46" s="1979"/>
      <c r="E46" s="1986" t="s">
        <v>2281</v>
      </c>
      <c r="F46" s="1987"/>
      <c r="G46" s="1987"/>
      <c r="H46" s="1987"/>
      <c r="I46" s="1987"/>
      <c r="J46" s="1987"/>
      <c r="K46" s="1987"/>
      <c r="L46" s="1987"/>
      <c r="M46" s="1987"/>
      <c r="N46" s="636"/>
      <c r="O46" s="637"/>
      <c r="P46" s="690"/>
    </row>
    <row r="47" spans="1:16" ht="35.25" customHeight="1">
      <c r="A47" s="2023"/>
      <c r="B47" s="1980"/>
      <c r="C47" s="1981"/>
      <c r="D47" s="1982"/>
      <c r="E47" s="1986" t="s">
        <v>2536</v>
      </c>
      <c r="F47" s="1987"/>
      <c r="G47" s="1987"/>
      <c r="H47" s="1987"/>
      <c r="I47" s="1987"/>
      <c r="J47" s="1987"/>
      <c r="K47" s="1987"/>
      <c r="L47" s="1987"/>
      <c r="M47" s="1991"/>
      <c r="N47" s="636"/>
      <c r="O47" s="637"/>
      <c r="P47" s="690"/>
    </row>
    <row r="48" spans="1:16" ht="36" customHeight="1">
      <c r="A48" s="2023"/>
      <c r="B48" s="1980"/>
      <c r="C48" s="1981"/>
      <c r="D48" s="1982"/>
      <c r="E48" s="1986" t="s">
        <v>2278</v>
      </c>
      <c r="F48" s="1987"/>
      <c r="G48" s="1987"/>
      <c r="H48" s="1987"/>
      <c r="I48" s="1987"/>
      <c r="J48" s="1987"/>
      <c r="K48" s="1987"/>
      <c r="L48" s="1987"/>
      <c r="M48" s="1991"/>
      <c r="N48" s="636"/>
      <c r="O48" s="637"/>
      <c r="P48" s="690"/>
    </row>
    <row r="49" spans="1:16" ht="36" customHeight="1">
      <c r="A49" s="2022"/>
      <c r="B49" s="1983"/>
      <c r="C49" s="1984"/>
      <c r="D49" s="1985"/>
      <c r="E49" s="1975" t="s">
        <v>2173</v>
      </c>
      <c r="F49" s="1976"/>
      <c r="G49" s="1976"/>
      <c r="H49" s="1976"/>
      <c r="I49" s="1976"/>
      <c r="J49" s="1976"/>
      <c r="K49" s="1976"/>
      <c r="L49" s="1976"/>
      <c r="M49" s="1976"/>
      <c r="N49" s="636"/>
      <c r="O49" s="637"/>
      <c r="P49" s="690"/>
    </row>
    <row r="50" spans="1:16" ht="36" customHeight="1">
      <c r="A50" s="2021">
        <v>19</v>
      </c>
      <c r="B50" s="1977" t="s">
        <v>2174</v>
      </c>
      <c r="C50" s="1978"/>
      <c r="D50" s="1979"/>
      <c r="E50" s="1975" t="s">
        <v>2308</v>
      </c>
      <c r="F50" s="1976"/>
      <c r="G50" s="1976"/>
      <c r="H50" s="1976"/>
      <c r="I50" s="1976"/>
      <c r="J50" s="1976"/>
      <c r="K50" s="1976"/>
      <c r="L50" s="1976"/>
      <c r="M50" s="1976"/>
      <c r="N50" s="636"/>
      <c r="O50" s="637"/>
      <c r="P50" s="690"/>
    </row>
    <row r="51" spans="1:16" ht="36" customHeight="1">
      <c r="A51" s="2023"/>
      <c r="B51" s="1980"/>
      <c r="C51" s="1981"/>
      <c r="D51" s="1982"/>
      <c r="E51" s="1975" t="s">
        <v>2289</v>
      </c>
      <c r="F51" s="1976"/>
      <c r="G51" s="1976"/>
      <c r="H51" s="1976"/>
      <c r="I51" s="1976"/>
      <c r="J51" s="1976"/>
      <c r="K51" s="1976"/>
      <c r="L51" s="1976"/>
      <c r="M51" s="2004"/>
      <c r="N51" s="639"/>
      <c r="O51" s="637"/>
      <c r="P51" s="690"/>
    </row>
    <row r="52" spans="1:16" ht="36" customHeight="1">
      <c r="A52" s="2023"/>
      <c r="B52" s="1980"/>
      <c r="C52" s="1981"/>
      <c r="D52" s="1982"/>
      <c r="E52" s="1975" t="s">
        <v>2282</v>
      </c>
      <c r="F52" s="1976"/>
      <c r="G52" s="1976"/>
      <c r="H52" s="1976"/>
      <c r="I52" s="1976"/>
      <c r="J52" s="1976"/>
      <c r="K52" s="1976"/>
      <c r="L52" s="1976"/>
      <c r="M52" s="2004"/>
      <c r="N52" s="639"/>
      <c r="O52" s="637"/>
      <c r="P52" s="690"/>
    </row>
    <row r="53" spans="1:16" ht="36" customHeight="1">
      <c r="A53" s="2022"/>
      <c r="B53" s="1983"/>
      <c r="C53" s="1984"/>
      <c r="D53" s="1985"/>
      <c r="E53" s="1975" t="s">
        <v>2283</v>
      </c>
      <c r="F53" s="1976"/>
      <c r="G53" s="1976"/>
      <c r="H53" s="1976"/>
      <c r="I53" s="1976"/>
      <c r="J53" s="1976"/>
      <c r="K53" s="1976"/>
      <c r="L53" s="1976"/>
      <c r="M53" s="2004"/>
      <c r="N53" s="639"/>
      <c r="O53" s="637"/>
      <c r="P53" s="690"/>
    </row>
    <row r="54" spans="1:16" ht="36" customHeight="1" thickBot="1">
      <c r="A54" s="751" t="s">
        <v>769</v>
      </c>
      <c r="B54" s="2006" t="s">
        <v>2279</v>
      </c>
      <c r="C54" s="2006"/>
      <c r="D54" s="2006"/>
      <c r="E54" s="1975" t="s">
        <v>2177</v>
      </c>
      <c r="F54" s="1976"/>
      <c r="G54" s="1976"/>
      <c r="H54" s="1976"/>
      <c r="I54" s="1976"/>
      <c r="J54" s="1976"/>
      <c r="K54" s="1976"/>
      <c r="L54" s="1976"/>
      <c r="M54" s="1976"/>
      <c r="N54" s="644"/>
      <c r="O54" s="637"/>
      <c r="P54" s="690"/>
    </row>
    <row r="55" spans="1:16" ht="21" customHeight="1"/>
    <row r="56" spans="1:16" ht="21" customHeight="1">
      <c r="E56" s="575"/>
    </row>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8A15" sheet="1" objects="1" scenarios="1" selectLockedCells="1"/>
  <mergeCells count="106">
    <mergeCell ref="A26:A28"/>
    <mergeCell ref="B26:D28"/>
    <mergeCell ref="B54:D54"/>
    <mergeCell ref="E54:M54"/>
    <mergeCell ref="E49:M49"/>
    <mergeCell ref="B43:D43"/>
    <mergeCell ref="E43:M43"/>
    <mergeCell ref="B44:M44"/>
    <mergeCell ref="B45:D45"/>
    <mergeCell ref="E45:M45"/>
    <mergeCell ref="B39:D39"/>
    <mergeCell ref="E39:M39"/>
    <mergeCell ref="B40:D40"/>
    <mergeCell ref="E40:M40"/>
    <mergeCell ref="A50:A53"/>
    <mergeCell ref="B50:D53"/>
    <mergeCell ref="E50:M50"/>
    <mergeCell ref="E51:M51"/>
    <mergeCell ref="E52:M52"/>
    <mergeCell ref="E53:M53"/>
    <mergeCell ref="A46:A49"/>
    <mergeCell ref="B46:D49"/>
    <mergeCell ref="E46:M46"/>
    <mergeCell ref="E47:M47"/>
    <mergeCell ref="E48:M48"/>
    <mergeCell ref="B32:D32"/>
    <mergeCell ref="E32:M32"/>
    <mergeCell ref="B31:D31"/>
    <mergeCell ref="E31:M31"/>
    <mergeCell ref="A33:A34"/>
    <mergeCell ref="B33:D34"/>
    <mergeCell ref="E33:M33"/>
    <mergeCell ref="E34:M34"/>
    <mergeCell ref="A35:A37"/>
    <mergeCell ref="B35:D37"/>
    <mergeCell ref="E35:M35"/>
    <mergeCell ref="E36:M36"/>
    <mergeCell ref="E37:M37"/>
    <mergeCell ref="A41:A42"/>
    <mergeCell ref="B41:D42"/>
    <mergeCell ref="E41:M41"/>
    <mergeCell ref="E42:M42"/>
    <mergeCell ref="B38:D38"/>
    <mergeCell ref="E38:M38"/>
    <mergeCell ref="B23:D23"/>
    <mergeCell ref="E23:M23"/>
    <mergeCell ref="E27:M27"/>
    <mergeCell ref="E28:M28"/>
    <mergeCell ref="B29:D29"/>
    <mergeCell ref="E29:M29"/>
    <mergeCell ref="B30:D30"/>
    <mergeCell ref="E30:M30"/>
    <mergeCell ref="E26:M26"/>
    <mergeCell ref="B24:D24"/>
    <mergeCell ref="B25:D25"/>
    <mergeCell ref="E24:M24"/>
    <mergeCell ref="E25:M25"/>
    <mergeCell ref="B15:D15"/>
    <mergeCell ref="E15:M15"/>
    <mergeCell ref="B16:D16"/>
    <mergeCell ref="E16:M16"/>
    <mergeCell ref="E20:M20"/>
    <mergeCell ref="B20:D20"/>
    <mergeCell ref="A21:A22"/>
    <mergeCell ref="B21:D22"/>
    <mergeCell ref="E21:M21"/>
    <mergeCell ref="E22:M22"/>
    <mergeCell ref="E18:M18"/>
    <mergeCell ref="E19:M19"/>
    <mergeCell ref="E17:M17"/>
    <mergeCell ref="A17:A19"/>
    <mergeCell ref="B17:D19"/>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11:P11"/>
    <mergeCell ref="F12:G12"/>
    <mergeCell ref="A3:C3"/>
    <mergeCell ref="A4:C4"/>
    <mergeCell ref="D3:K3"/>
    <mergeCell ref="D4:K4"/>
    <mergeCell ref="B6:C6"/>
    <mergeCell ref="D6:E6"/>
    <mergeCell ref="F6:G6"/>
    <mergeCell ref="H6:I6"/>
    <mergeCell ref="J6:K6"/>
    <mergeCell ref="L6:P6"/>
    <mergeCell ref="B7:C8"/>
    <mergeCell ref="D7:E8"/>
    <mergeCell ref="F7:G7"/>
    <mergeCell ref="H7:I8"/>
    <mergeCell ref="J7:K8"/>
    <mergeCell ref="L7:P7"/>
    <mergeCell ref="F8:G8"/>
    <mergeCell ref="L8:P8"/>
  </mergeCells>
  <phoneticPr fontId="2"/>
  <printOptions horizontalCentered="1"/>
  <pageMargins left="0.6692913385826772" right="0.6692913385826772" top="0.59055118110236227" bottom="0.59055118110236227"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showZeros="0" view="pageBreakPreview" zoomScale="85" zoomScaleNormal="100" zoomScaleSheetLayoutView="85" workbookViewId="0"/>
  </sheetViews>
  <sheetFormatPr defaultRowHeight="13.5"/>
  <cols>
    <col min="1" max="1" width="3.375" style="680" customWidth="1"/>
    <col min="2" max="13" width="6.625" style="546" customWidth="1"/>
    <col min="14" max="14" width="9.125" style="546" customWidth="1"/>
    <col min="15" max="15" width="6.625" style="546" customWidth="1"/>
    <col min="16" max="16" width="16.625" style="546" customWidth="1"/>
    <col min="17" max="18" width="8.125" style="546" customWidth="1"/>
    <col min="19" max="254" width="9" style="546"/>
    <col min="255" max="255" width="3.375" style="546" customWidth="1"/>
    <col min="256" max="266" width="8.125" style="546" customWidth="1"/>
    <col min="267" max="269" width="9.875" style="546" customWidth="1"/>
    <col min="270" max="271" width="8.125" style="546" customWidth="1"/>
    <col min="272" max="272" width="3.5" style="546" customWidth="1"/>
    <col min="273" max="274" width="8.125" style="546" customWidth="1"/>
    <col min="275" max="510" width="9" style="546"/>
    <col min="511" max="511" width="3.375" style="546" customWidth="1"/>
    <col min="512" max="522" width="8.125" style="546" customWidth="1"/>
    <col min="523" max="525" width="9.875" style="546" customWidth="1"/>
    <col min="526" max="527" width="8.125" style="546" customWidth="1"/>
    <col min="528" max="528" width="3.5" style="546" customWidth="1"/>
    <col min="529" max="530" width="8.125" style="546" customWidth="1"/>
    <col min="531" max="766" width="9" style="546"/>
    <col min="767" max="767" width="3.375" style="546" customWidth="1"/>
    <col min="768" max="778" width="8.125" style="546" customWidth="1"/>
    <col min="779" max="781" width="9.875" style="546" customWidth="1"/>
    <col min="782" max="783" width="8.125" style="546" customWidth="1"/>
    <col min="784" max="784" width="3.5" style="546" customWidth="1"/>
    <col min="785" max="786" width="8.125" style="546" customWidth="1"/>
    <col min="787" max="1022" width="9" style="546"/>
    <col min="1023" max="1023" width="3.375" style="546" customWidth="1"/>
    <col min="1024" max="1034" width="8.125" style="546" customWidth="1"/>
    <col min="1035" max="1037" width="9.875" style="546" customWidth="1"/>
    <col min="1038" max="1039" width="8.125" style="546" customWidth="1"/>
    <col min="1040" max="1040" width="3.5" style="546" customWidth="1"/>
    <col min="1041" max="1042" width="8.125" style="546" customWidth="1"/>
    <col min="1043" max="1278" width="9" style="546"/>
    <col min="1279" max="1279" width="3.375" style="546" customWidth="1"/>
    <col min="1280" max="1290" width="8.125" style="546" customWidth="1"/>
    <col min="1291" max="1293" width="9.875" style="546" customWidth="1"/>
    <col min="1294" max="1295" width="8.125" style="546" customWidth="1"/>
    <col min="1296" max="1296" width="3.5" style="546" customWidth="1"/>
    <col min="1297" max="1298" width="8.125" style="546" customWidth="1"/>
    <col min="1299" max="1534" width="9" style="546"/>
    <col min="1535" max="1535" width="3.375" style="546" customWidth="1"/>
    <col min="1536" max="1546" width="8.125" style="546" customWidth="1"/>
    <col min="1547" max="1549" width="9.875" style="546" customWidth="1"/>
    <col min="1550" max="1551" width="8.125" style="546" customWidth="1"/>
    <col min="1552" max="1552" width="3.5" style="546" customWidth="1"/>
    <col min="1553" max="1554" width="8.125" style="546" customWidth="1"/>
    <col min="1555" max="1790" width="9" style="546"/>
    <col min="1791" max="1791" width="3.375" style="546" customWidth="1"/>
    <col min="1792" max="1802" width="8.125" style="546" customWidth="1"/>
    <col min="1803" max="1805" width="9.875" style="546" customWidth="1"/>
    <col min="1806" max="1807" width="8.125" style="546" customWidth="1"/>
    <col min="1808" max="1808" width="3.5" style="546" customWidth="1"/>
    <col min="1809" max="1810" width="8.125" style="546" customWidth="1"/>
    <col min="1811" max="2046" width="9" style="546"/>
    <col min="2047" max="2047" width="3.375" style="546" customWidth="1"/>
    <col min="2048" max="2058" width="8.125" style="546" customWidth="1"/>
    <col min="2059" max="2061" width="9.875" style="546" customWidth="1"/>
    <col min="2062" max="2063" width="8.125" style="546" customWidth="1"/>
    <col min="2064" max="2064" width="3.5" style="546" customWidth="1"/>
    <col min="2065" max="2066" width="8.125" style="546" customWidth="1"/>
    <col min="2067" max="2302" width="9" style="546"/>
    <col min="2303" max="2303" width="3.375" style="546" customWidth="1"/>
    <col min="2304" max="2314" width="8.125" style="546" customWidth="1"/>
    <col min="2315" max="2317" width="9.875" style="546" customWidth="1"/>
    <col min="2318" max="2319" width="8.125" style="546" customWidth="1"/>
    <col min="2320" max="2320" width="3.5" style="546" customWidth="1"/>
    <col min="2321" max="2322" width="8.125" style="546" customWidth="1"/>
    <col min="2323" max="2558" width="9" style="546"/>
    <col min="2559" max="2559" width="3.375" style="546" customWidth="1"/>
    <col min="2560" max="2570" width="8.125" style="546" customWidth="1"/>
    <col min="2571" max="2573" width="9.875" style="546" customWidth="1"/>
    <col min="2574" max="2575" width="8.125" style="546" customWidth="1"/>
    <col min="2576" max="2576" width="3.5" style="546" customWidth="1"/>
    <col min="2577" max="2578" width="8.125" style="546" customWidth="1"/>
    <col min="2579" max="2814" width="9" style="546"/>
    <col min="2815" max="2815" width="3.375" style="546" customWidth="1"/>
    <col min="2816" max="2826" width="8.125" style="546" customWidth="1"/>
    <col min="2827" max="2829" width="9.875" style="546" customWidth="1"/>
    <col min="2830" max="2831" width="8.125" style="546" customWidth="1"/>
    <col min="2832" max="2832" width="3.5" style="546" customWidth="1"/>
    <col min="2833" max="2834" width="8.125" style="546" customWidth="1"/>
    <col min="2835" max="3070" width="9" style="546"/>
    <col min="3071" max="3071" width="3.375" style="546" customWidth="1"/>
    <col min="3072" max="3082" width="8.125" style="546" customWidth="1"/>
    <col min="3083" max="3085" width="9.875" style="546" customWidth="1"/>
    <col min="3086" max="3087" width="8.125" style="546" customWidth="1"/>
    <col min="3088" max="3088" width="3.5" style="546" customWidth="1"/>
    <col min="3089" max="3090" width="8.125" style="546" customWidth="1"/>
    <col min="3091" max="3326" width="9" style="546"/>
    <col min="3327" max="3327" width="3.375" style="546" customWidth="1"/>
    <col min="3328" max="3338" width="8.125" style="546" customWidth="1"/>
    <col min="3339" max="3341" width="9.875" style="546" customWidth="1"/>
    <col min="3342" max="3343" width="8.125" style="546" customWidth="1"/>
    <col min="3344" max="3344" width="3.5" style="546" customWidth="1"/>
    <col min="3345" max="3346" width="8.125" style="546" customWidth="1"/>
    <col min="3347" max="3582" width="9" style="546"/>
    <col min="3583" max="3583" width="3.375" style="546" customWidth="1"/>
    <col min="3584" max="3594" width="8.125" style="546" customWidth="1"/>
    <col min="3595" max="3597" width="9.875" style="546" customWidth="1"/>
    <col min="3598" max="3599" width="8.125" style="546" customWidth="1"/>
    <col min="3600" max="3600" width="3.5" style="546" customWidth="1"/>
    <col min="3601" max="3602" width="8.125" style="546" customWidth="1"/>
    <col min="3603" max="3838" width="9" style="546"/>
    <col min="3839" max="3839" width="3.375" style="546" customWidth="1"/>
    <col min="3840" max="3850" width="8.125" style="546" customWidth="1"/>
    <col min="3851" max="3853" width="9.875" style="546" customWidth="1"/>
    <col min="3854" max="3855" width="8.125" style="546" customWidth="1"/>
    <col min="3856" max="3856" width="3.5" style="546" customWidth="1"/>
    <col min="3857" max="3858" width="8.125" style="546" customWidth="1"/>
    <col min="3859" max="4094" width="9" style="546"/>
    <col min="4095" max="4095" width="3.375" style="546" customWidth="1"/>
    <col min="4096" max="4106" width="8.125" style="546" customWidth="1"/>
    <col min="4107" max="4109" width="9.875" style="546" customWidth="1"/>
    <col min="4110" max="4111" width="8.125" style="546" customWidth="1"/>
    <col min="4112" max="4112" width="3.5" style="546" customWidth="1"/>
    <col min="4113" max="4114" width="8.125" style="546" customWidth="1"/>
    <col min="4115" max="4350" width="9" style="546"/>
    <col min="4351" max="4351" width="3.375" style="546" customWidth="1"/>
    <col min="4352" max="4362" width="8.125" style="546" customWidth="1"/>
    <col min="4363" max="4365" width="9.875" style="546" customWidth="1"/>
    <col min="4366" max="4367" width="8.125" style="546" customWidth="1"/>
    <col min="4368" max="4368" width="3.5" style="546" customWidth="1"/>
    <col min="4369" max="4370" width="8.125" style="546" customWidth="1"/>
    <col min="4371" max="4606" width="9" style="546"/>
    <col min="4607" max="4607" width="3.375" style="546" customWidth="1"/>
    <col min="4608" max="4618" width="8.125" style="546" customWidth="1"/>
    <col min="4619" max="4621" width="9.875" style="546" customWidth="1"/>
    <col min="4622" max="4623" width="8.125" style="546" customWidth="1"/>
    <col min="4624" max="4624" width="3.5" style="546" customWidth="1"/>
    <col min="4625" max="4626" width="8.125" style="546" customWidth="1"/>
    <col min="4627" max="4862" width="9" style="546"/>
    <col min="4863" max="4863" width="3.375" style="546" customWidth="1"/>
    <col min="4864" max="4874" width="8.125" style="546" customWidth="1"/>
    <col min="4875" max="4877" width="9.875" style="546" customWidth="1"/>
    <col min="4878" max="4879" width="8.125" style="546" customWidth="1"/>
    <col min="4880" max="4880" width="3.5" style="546" customWidth="1"/>
    <col min="4881" max="4882" width="8.125" style="546" customWidth="1"/>
    <col min="4883" max="5118" width="9" style="546"/>
    <col min="5119" max="5119" width="3.375" style="546" customWidth="1"/>
    <col min="5120" max="5130" width="8.125" style="546" customWidth="1"/>
    <col min="5131" max="5133" width="9.875" style="546" customWidth="1"/>
    <col min="5134" max="5135" width="8.125" style="546" customWidth="1"/>
    <col min="5136" max="5136" width="3.5" style="546" customWidth="1"/>
    <col min="5137" max="5138" width="8.125" style="546" customWidth="1"/>
    <col min="5139" max="5374" width="9" style="546"/>
    <col min="5375" max="5375" width="3.375" style="546" customWidth="1"/>
    <col min="5376" max="5386" width="8.125" style="546" customWidth="1"/>
    <col min="5387" max="5389" width="9.875" style="546" customWidth="1"/>
    <col min="5390" max="5391" width="8.125" style="546" customWidth="1"/>
    <col min="5392" max="5392" width="3.5" style="546" customWidth="1"/>
    <col min="5393" max="5394" width="8.125" style="546" customWidth="1"/>
    <col min="5395" max="5630" width="9" style="546"/>
    <col min="5631" max="5631" width="3.375" style="546" customWidth="1"/>
    <col min="5632" max="5642" width="8.125" style="546" customWidth="1"/>
    <col min="5643" max="5645" width="9.875" style="546" customWidth="1"/>
    <col min="5646" max="5647" width="8.125" style="546" customWidth="1"/>
    <col min="5648" max="5648" width="3.5" style="546" customWidth="1"/>
    <col min="5649" max="5650" width="8.125" style="546" customWidth="1"/>
    <col min="5651" max="5886" width="9" style="546"/>
    <col min="5887" max="5887" width="3.375" style="546" customWidth="1"/>
    <col min="5888" max="5898" width="8.125" style="546" customWidth="1"/>
    <col min="5899" max="5901" width="9.875" style="546" customWidth="1"/>
    <col min="5902" max="5903" width="8.125" style="546" customWidth="1"/>
    <col min="5904" max="5904" width="3.5" style="546" customWidth="1"/>
    <col min="5905" max="5906" width="8.125" style="546" customWidth="1"/>
    <col min="5907" max="6142" width="9" style="546"/>
    <col min="6143" max="6143" width="3.375" style="546" customWidth="1"/>
    <col min="6144" max="6154" width="8.125" style="546" customWidth="1"/>
    <col min="6155" max="6157" width="9.875" style="546" customWidth="1"/>
    <col min="6158" max="6159" width="8.125" style="546" customWidth="1"/>
    <col min="6160" max="6160" width="3.5" style="546" customWidth="1"/>
    <col min="6161" max="6162" width="8.125" style="546" customWidth="1"/>
    <col min="6163" max="6398" width="9" style="546"/>
    <col min="6399" max="6399" width="3.375" style="546" customWidth="1"/>
    <col min="6400" max="6410" width="8.125" style="546" customWidth="1"/>
    <col min="6411" max="6413" width="9.875" style="546" customWidth="1"/>
    <col min="6414" max="6415" width="8.125" style="546" customWidth="1"/>
    <col min="6416" max="6416" width="3.5" style="546" customWidth="1"/>
    <col min="6417" max="6418" width="8.125" style="546" customWidth="1"/>
    <col min="6419" max="6654" width="9" style="546"/>
    <col min="6655" max="6655" width="3.375" style="546" customWidth="1"/>
    <col min="6656" max="6666" width="8.125" style="546" customWidth="1"/>
    <col min="6667" max="6669" width="9.875" style="546" customWidth="1"/>
    <col min="6670" max="6671" width="8.125" style="546" customWidth="1"/>
    <col min="6672" max="6672" width="3.5" style="546" customWidth="1"/>
    <col min="6673" max="6674" width="8.125" style="546" customWidth="1"/>
    <col min="6675" max="6910" width="9" style="546"/>
    <col min="6911" max="6911" width="3.375" style="546" customWidth="1"/>
    <col min="6912" max="6922" width="8.125" style="546" customWidth="1"/>
    <col min="6923" max="6925" width="9.875" style="546" customWidth="1"/>
    <col min="6926" max="6927" width="8.125" style="546" customWidth="1"/>
    <col min="6928" max="6928" width="3.5" style="546" customWidth="1"/>
    <col min="6929" max="6930" width="8.125" style="546" customWidth="1"/>
    <col min="6931" max="7166" width="9" style="546"/>
    <col min="7167" max="7167" width="3.375" style="546" customWidth="1"/>
    <col min="7168" max="7178" width="8.125" style="546" customWidth="1"/>
    <col min="7179" max="7181" width="9.875" style="546" customWidth="1"/>
    <col min="7182" max="7183" width="8.125" style="546" customWidth="1"/>
    <col min="7184" max="7184" width="3.5" style="546" customWidth="1"/>
    <col min="7185" max="7186" width="8.125" style="546" customWidth="1"/>
    <col min="7187" max="7422" width="9" style="546"/>
    <col min="7423" max="7423" width="3.375" style="546" customWidth="1"/>
    <col min="7424" max="7434" width="8.125" style="546" customWidth="1"/>
    <col min="7435" max="7437" width="9.875" style="546" customWidth="1"/>
    <col min="7438" max="7439" width="8.125" style="546" customWidth="1"/>
    <col min="7440" max="7440" width="3.5" style="546" customWidth="1"/>
    <col min="7441" max="7442" width="8.125" style="546" customWidth="1"/>
    <col min="7443" max="7678" width="9" style="546"/>
    <col min="7679" max="7679" width="3.375" style="546" customWidth="1"/>
    <col min="7680" max="7690" width="8.125" style="546" customWidth="1"/>
    <col min="7691" max="7693" width="9.875" style="546" customWidth="1"/>
    <col min="7694" max="7695" width="8.125" style="546" customWidth="1"/>
    <col min="7696" max="7696" width="3.5" style="546" customWidth="1"/>
    <col min="7697" max="7698" width="8.125" style="546" customWidth="1"/>
    <col min="7699" max="7934" width="9" style="546"/>
    <col min="7935" max="7935" width="3.375" style="546" customWidth="1"/>
    <col min="7936" max="7946" width="8.125" style="546" customWidth="1"/>
    <col min="7947" max="7949" width="9.875" style="546" customWidth="1"/>
    <col min="7950" max="7951" width="8.125" style="546" customWidth="1"/>
    <col min="7952" max="7952" width="3.5" style="546" customWidth="1"/>
    <col min="7953" max="7954" width="8.125" style="546" customWidth="1"/>
    <col min="7955" max="8190" width="9" style="546"/>
    <col min="8191" max="8191" width="3.375" style="546" customWidth="1"/>
    <col min="8192" max="8202" width="8.125" style="546" customWidth="1"/>
    <col min="8203" max="8205" width="9.875" style="546" customWidth="1"/>
    <col min="8206" max="8207" width="8.125" style="546" customWidth="1"/>
    <col min="8208" max="8208" width="3.5" style="546" customWidth="1"/>
    <col min="8209" max="8210" width="8.125" style="546" customWidth="1"/>
    <col min="8211" max="8446" width="9" style="546"/>
    <col min="8447" max="8447" width="3.375" style="546" customWidth="1"/>
    <col min="8448" max="8458" width="8.125" style="546" customWidth="1"/>
    <col min="8459" max="8461" width="9.875" style="546" customWidth="1"/>
    <col min="8462" max="8463" width="8.125" style="546" customWidth="1"/>
    <col min="8464" max="8464" width="3.5" style="546" customWidth="1"/>
    <col min="8465" max="8466" width="8.125" style="546" customWidth="1"/>
    <col min="8467" max="8702" width="9" style="546"/>
    <col min="8703" max="8703" width="3.375" style="546" customWidth="1"/>
    <col min="8704" max="8714" width="8.125" style="546" customWidth="1"/>
    <col min="8715" max="8717" width="9.875" style="546" customWidth="1"/>
    <col min="8718" max="8719" width="8.125" style="546" customWidth="1"/>
    <col min="8720" max="8720" width="3.5" style="546" customWidth="1"/>
    <col min="8721" max="8722" width="8.125" style="546" customWidth="1"/>
    <col min="8723" max="8958" width="9" style="546"/>
    <col min="8959" max="8959" width="3.375" style="546" customWidth="1"/>
    <col min="8960" max="8970" width="8.125" style="546" customWidth="1"/>
    <col min="8971" max="8973" width="9.875" style="546" customWidth="1"/>
    <col min="8974" max="8975" width="8.125" style="546" customWidth="1"/>
    <col min="8976" max="8976" width="3.5" style="546" customWidth="1"/>
    <col min="8977" max="8978" width="8.125" style="546" customWidth="1"/>
    <col min="8979" max="9214" width="9" style="546"/>
    <col min="9215" max="9215" width="3.375" style="546" customWidth="1"/>
    <col min="9216" max="9226" width="8.125" style="546" customWidth="1"/>
    <col min="9227" max="9229" width="9.875" style="546" customWidth="1"/>
    <col min="9230" max="9231" width="8.125" style="546" customWidth="1"/>
    <col min="9232" max="9232" width="3.5" style="546" customWidth="1"/>
    <col min="9233" max="9234" width="8.125" style="546" customWidth="1"/>
    <col min="9235" max="9470" width="9" style="546"/>
    <col min="9471" max="9471" width="3.375" style="546" customWidth="1"/>
    <col min="9472" max="9482" width="8.125" style="546" customWidth="1"/>
    <col min="9483" max="9485" width="9.875" style="546" customWidth="1"/>
    <col min="9486" max="9487" width="8.125" style="546" customWidth="1"/>
    <col min="9488" max="9488" width="3.5" style="546" customWidth="1"/>
    <col min="9489" max="9490" width="8.125" style="546" customWidth="1"/>
    <col min="9491" max="9726" width="9" style="546"/>
    <col min="9727" max="9727" width="3.375" style="546" customWidth="1"/>
    <col min="9728" max="9738" width="8.125" style="546" customWidth="1"/>
    <col min="9739" max="9741" width="9.875" style="546" customWidth="1"/>
    <col min="9742" max="9743" width="8.125" style="546" customWidth="1"/>
    <col min="9744" max="9744" width="3.5" style="546" customWidth="1"/>
    <col min="9745" max="9746" width="8.125" style="546" customWidth="1"/>
    <col min="9747" max="9982" width="9" style="546"/>
    <col min="9983" max="9983" width="3.375" style="546" customWidth="1"/>
    <col min="9984" max="9994" width="8.125" style="546" customWidth="1"/>
    <col min="9995" max="9997" width="9.875" style="546" customWidth="1"/>
    <col min="9998" max="9999" width="8.125" style="546" customWidth="1"/>
    <col min="10000" max="10000" width="3.5" style="546" customWidth="1"/>
    <col min="10001" max="10002" width="8.125" style="546" customWidth="1"/>
    <col min="10003" max="10238" width="9" style="546"/>
    <col min="10239" max="10239" width="3.375" style="546" customWidth="1"/>
    <col min="10240" max="10250" width="8.125" style="546" customWidth="1"/>
    <col min="10251" max="10253" width="9.875" style="546" customWidth="1"/>
    <col min="10254" max="10255" width="8.125" style="546" customWidth="1"/>
    <col min="10256" max="10256" width="3.5" style="546" customWidth="1"/>
    <col min="10257" max="10258" width="8.125" style="546" customWidth="1"/>
    <col min="10259" max="10494" width="9" style="546"/>
    <col min="10495" max="10495" width="3.375" style="546" customWidth="1"/>
    <col min="10496" max="10506" width="8.125" style="546" customWidth="1"/>
    <col min="10507" max="10509" width="9.875" style="546" customWidth="1"/>
    <col min="10510" max="10511" width="8.125" style="546" customWidth="1"/>
    <col min="10512" max="10512" width="3.5" style="546" customWidth="1"/>
    <col min="10513" max="10514" width="8.125" style="546" customWidth="1"/>
    <col min="10515" max="10750" width="9" style="546"/>
    <col min="10751" max="10751" width="3.375" style="546" customWidth="1"/>
    <col min="10752" max="10762" width="8.125" style="546" customWidth="1"/>
    <col min="10763" max="10765" width="9.875" style="546" customWidth="1"/>
    <col min="10766" max="10767" width="8.125" style="546" customWidth="1"/>
    <col min="10768" max="10768" width="3.5" style="546" customWidth="1"/>
    <col min="10769" max="10770" width="8.125" style="546" customWidth="1"/>
    <col min="10771" max="11006" width="9" style="546"/>
    <col min="11007" max="11007" width="3.375" style="546" customWidth="1"/>
    <col min="11008" max="11018" width="8.125" style="546" customWidth="1"/>
    <col min="11019" max="11021" width="9.875" style="546" customWidth="1"/>
    <col min="11022" max="11023" width="8.125" style="546" customWidth="1"/>
    <col min="11024" max="11024" width="3.5" style="546" customWidth="1"/>
    <col min="11025" max="11026" width="8.125" style="546" customWidth="1"/>
    <col min="11027" max="11262" width="9" style="546"/>
    <col min="11263" max="11263" width="3.375" style="546" customWidth="1"/>
    <col min="11264" max="11274" width="8.125" style="546" customWidth="1"/>
    <col min="11275" max="11277" width="9.875" style="546" customWidth="1"/>
    <col min="11278" max="11279" width="8.125" style="546" customWidth="1"/>
    <col min="11280" max="11280" width="3.5" style="546" customWidth="1"/>
    <col min="11281" max="11282" width="8.125" style="546" customWidth="1"/>
    <col min="11283" max="11518" width="9" style="546"/>
    <col min="11519" max="11519" width="3.375" style="546" customWidth="1"/>
    <col min="11520" max="11530" width="8.125" style="546" customWidth="1"/>
    <col min="11531" max="11533" width="9.875" style="546" customWidth="1"/>
    <col min="11534" max="11535" width="8.125" style="546" customWidth="1"/>
    <col min="11536" max="11536" width="3.5" style="546" customWidth="1"/>
    <col min="11537" max="11538" width="8.125" style="546" customWidth="1"/>
    <col min="11539" max="11774" width="9" style="546"/>
    <col min="11775" max="11775" width="3.375" style="546" customWidth="1"/>
    <col min="11776" max="11786" width="8.125" style="546" customWidth="1"/>
    <col min="11787" max="11789" width="9.875" style="546" customWidth="1"/>
    <col min="11790" max="11791" width="8.125" style="546" customWidth="1"/>
    <col min="11792" max="11792" width="3.5" style="546" customWidth="1"/>
    <col min="11793" max="11794" width="8.125" style="546" customWidth="1"/>
    <col min="11795" max="12030" width="9" style="546"/>
    <col min="12031" max="12031" width="3.375" style="546" customWidth="1"/>
    <col min="12032" max="12042" width="8.125" style="546" customWidth="1"/>
    <col min="12043" max="12045" width="9.875" style="546" customWidth="1"/>
    <col min="12046" max="12047" width="8.125" style="546" customWidth="1"/>
    <col min="12048" max="12048" width="3.5" style="546" customWidth="1"/>
    <col min="12049" max="12050" width="8.125" style="546" customWidth="1"/>
    <col min="12051" max="12286" width="9" style="546"/>
    <col min="12287" max="12287" width="3.375" style="546" customWidth="1"/>
    <col min="12288" max="12298" width="8.125" style="546" customWidth="1"/>
    <col min="12299" max="12301" width="9.875" style="546" customWidth="1"/>
    <col min="12302" max="12303" width="8.125" style="546" customWidth="1"/>
    <col min="12304" max="12304" width="3.5" style="546" customWidth="1"/>
    <col min="12305" max="12306" width="8.125" style="546" customWidth="1"/>
    <col min="12307" max="12542" width="9" style="546"/>
    <col min="12543" max="12543" width="3.375" style="546" customWidth="1"/>
    <col min="12544" max="12554" width="8.125" style="546" customWidth="1"/>
    <col min="12555" max="12557" width="9.875" style="546" customWidth="1"/>
    <col min="12558" max="12559" width="8.125" style="546" customWidth="1"/>
    <col min="12560" max="12560" width="3.5" style="546" customWidth="1"/>
    <col min="12561" max="12562" width="8.125" style="546" customWidth="1"/>
    <col min="12563" max="12798" width="9" style="546"/>
    <col min="12799" max="12799" width="3.375" style="546" customWidth="1"/>
    <col min="12800" max="12810" width="8.125" style="546" customWidth="1"/>
    <col min="12811" max="12813" width="9.875" style="546" customWidth="1"/>
    <col min="12814" max="12815" width="8.125" style="546" customWidth="1"/>
    <col min="12816" max="12816" width="3.5" style="546" customWidth="1"/>
    <col min="12817" max="12818" width="8.125" style="546" customWidth="1"/>
    <col min="12819" max="13054" width="9" style="546"/>
    <col min="13055" max="13055" width="3.375" style="546" customWidth="1"/>
    <col min="13056" max="13066" width="8.125" style="546" customWidth="1"/>
    <col min="13067" max="13069" width="9.875" style="546" customWidth="1"/>
    <col min="13070" max="13071" width="8.125" style="546" customWidth="1"/>
    <col min="13072" max="13072" width="3.5" style="546" customWidth="1"/>
    <col min="13073" max="13074" width="8.125" style="546" customWidth="1"/>
    <col min="13075" max="13310" width="9" style="546"/>
    <col min="13311" max="13311" width="3.375" style="546" customWidth="1"/>
    <col min="13312" max="13322" width="8.125" style="546" customWidth="1"/>
    <col min="13323" max="13325" width="9.875" style="546" customWidth="1"/>
    <col min="13326" max="13327" width="8.125" style="546" customWidth="1"/>
    <col min="13328" max="13328" width="3.5" style="546" customWidth="1"/>
    <col min="13329" max="13330" width="8.125" style="546" customWidth="1"/>
    <col min="13331" max="13566" width="9" style="546"/>
    <col min="13567" max="13567" width="3.375" style="546" customWidth="1"/>
    <col min="13568" max="13578" width="8.125" style="546" customWidth="1"/>
    <col min="13579" max="13581" width="9.875" style="546" customWidth="1"/>
    <col min="13582" max="13583" width="8.125" style="546" customWidth="1"/>
    <col min="13584" max="13584" width="3.5" style="546" customWidth="1"/>
    <col min="13585" max="13586" width="8.125" style="546" customWidth="1"/>
    <col min="13587" max="13822" width="9" style="546"/>
    <col min="13823" max="13823" width="3.375" style="546" customWidth="1"/>
    <col min="13824" max="13834" width="8.125" style="546" customWidth="1"/>
    <col min="13835" max="13837" width="9.875" style="546" customWidth="1"/>
    <col min="13838" max="13839" width="8.125" style="546" customWidth="1"/>
    <col min="13840" max="13840" width="3.5" style="546" customWidth="1"/>
    <col min="13841" max="13842" width="8.125" style="546" customWidth="1"/>
    <col min="13843" max="14078" width="9" style="546"/>
    <col min="14079" max="14079" width="3.375" style="546" customWidth="1"/>
    <col min="14080" max="14090" width="8.125" style="546" customWidth="1"/>
    <col min="14091" max="14093" width="9.875" style="546" customWidth="1"/>
    <col min="14094" max="14095" width="8.125" style="546" customWidth="1"/>
    <col min="14096" max="14096" width="3.5" style="546" customWidth="1"/>
    <col min="14097" max="14098" width="8.125" style="546" customWidth="1"/>
    <col min="14099" max="14334" width="9" style="546"/>
    <col min="14335" max="14335" width="3.375" style="546" customWidth="1"/>
    <col min="14336" max="14346" width="8.125" style="546" customWidth="1"/>
    <col min="14347" max="14349" width="9.875" style="546" customWidth="1"/>
    <col min="14350" max="14351" width="8.125" style="546" customWidth="1"/>
    <col min="14352" max="14352" width="3.5" style="546" customWidth="1"/>
    <col min="14353" max="14354" width="8.125" style="546" customWidth="1"/>
    <col min="14355" max="14590" width="9" style="546"/>
    <col min="14591" max="14591" width="3.375" style="546" customWidth="1"/>
    <col min="14592" max="14602" width="8.125" style="546" customWidth="1"/>
    <col min="14603" max="14605" width="9.875" style="546" customWidth="1"/>
    <col min="14606" max="14607" width="8.125" style="546" customWidth="1"/>
    <col min="14608" max="14608" width="3.5" style="546" customWidth="1"/>
    <col min="14609" max="14610" width="8.125" style="546" customWidth="1"/>
    <col min="14611" max="14846" width="9" style="546"/>
    <col min="14847" max="14847" width="3.375" style="546" customWidth="1"/>
    <col min="14848" max="14858" width="8.125" style="546" customWidth="1"/>
    <col min="14859" max="14861" width="9.875" style="546" customWidth="1"/>
    <col min="14862" max="14863" width="8.125" style="546" customWidth="1"/>
    <col min="14864" max="14864" width="3.5" style="546" customWidth="1"/>
    <col min="14865" max="14866" width="8.125" style="546" customWidth="1"/>
    <col min="14867" max="15102" width="9" style="546"/>
    <col min="15103" max="15103" width="3.375" style="546" customWidth="1"/>
    <col min="15104" max="15114" width="8.125" style="546" customWidth="1"/>
    <col min="15115" max="15117" width="9.875" style="546" customWidth="1"/>
    <col min="15118" max="15119" width="8.125" style="546" customWidth="1"/>
    <col min="15120" max="15120" width="3.5" style="546" customWidth="1"/>
    <col min="15121" max="15122" width="8.125" style="546" customWidth="1"/>
    <col min="15123" max="15358" width="9" style="546"/>
    <col min="15359" max="15359" width="3.375" style="546" customWidth="1"/>
    <col min="15360" max="15370" width="8.125" style="546" customWidth="1"/>
    <col min="15371" max="15373" width="9.875" style="546" customWidth="1"/>
    <col min="15374" max="15375" width="8.125" style="546" customWidth="1"/>
    <col min="15376" max="15376" width="3.5" style="546" customWidth="1"/>
    <col min="15377" max="15378" width="8.125" style="546" customWidth="1"/>
    <col min="15379" max="15614" width="9" style="546"/>
    <col min="15615" max="15615" width="3.375" style="546" customWidth="1"/>
    <col min="15616" max="15626" width="8.125" style="546" customWidth="1"/>
    <col min="15627" max="15629" width="9.875" style="546" customWidth="1"/>
    <col min="15630" max="15631" width="8.125" style="546" customWidth="1"/>
    <col min="15632" max="15632" width="3.5" style="546" customWidth="1"/>
    <col min="15633" max="15634" width="8.125" style="546" customWidth="1"/>
    <col min="15635" max="15870" width="9" style="546"/>
    <col min="15871" max="15871" width="3.375" style="546" customWidth="1"/>
    <col min="15872" max="15882" width="8.125" style="546" customWidth="1"/>
    <col min="15883" max="15885" width="9.875" style="546" customWidth="1"/>
    <col min="15886" max="15887" width="8.125" style="546" customWidth="1"/>
    <col min="15888" max="15888" width="3.5" style="546" customWidth="1"/>
    <col min="15889" max="15890" width="8.125" style="546" customWidth="1"/>
    <col min="15891" max="16126" width="9" style="546"/>
    <col min="16127" max="16127" width="3.375" style="546" customWidth="1"/>
    <col min="16128" max="16138" width="8.125" style="546" customWidth="1"/>
    <col min="16139" max="16141" width="9.875" style="546" customWidth="1"/>
    <col min="16142" max="16143" width="8.125" style="546" customWidth="1"/>
    <col min="16144" max="16144" width="3.5" style="546" customWidth="1"/>
    <col min="16145" max="16146" width="8.125" style="546" customWidth="1"/>
    <col min="16147" max="16384" width="9" style="546"/>
  </cols>
  <sheetData>
    <row r="1" spans="1:17" ht="27" customHeight="1">
      <c r="A1" s="630"/>
      <c r="C1" s="631"/>
      <c r="D1" s="631"/>
      <c r="E1" s="631"/>
      <c r="F1" s="631"/>
      <c r="H1" s="631" t="s">
        <v>2517</v>
      </c>
      <c r="I1" s="631"/>
      <c r="J1" s="631"/>
      <c r="K1" s="631"/>
      <c r="L1" s="631"/>
      <c r="M1" s="631"/>
      <c r="N1" s="631"/>
      <c r="O1" s="631"/>
      <c r="P1" s="632"/>
      <c r="Q1" s="631"/>
    </row>
    <row r="2" spans="1:17" ht="15" customHeight="1"/>
    <row r="3" spans="1:17" ht="24" customHeight="1">
      <c r="A3" s="2015" t="s">
        <v>2597</v>
      </c>
      <c r="B3" s="2015"/>
      <c r="C3" s="2015"/>
      <c r="D3" s="2005">
        <f>'02入力票（その２）'!G21</f>
        <v>0</v>
      </c>
      <c r="E3" s="2005"/>
      <c r="F3" s="2005"/>
      <c r="G3" s="2005"/>
      <c r="H3" s="2005"/>
      <c r="I3" s="2005"/>
      <c r="J3" s="2005"/>
      <c r="K3" s="2005"/>
      <c r="L3" s="634"/>
      <c r="M3" s="634"/>
      <c r="N3" s="634"/>
      <c r="O3" s="814" t="s">
        <v>2593</v>
      </c>
      <c r="P3" s="635"/>
    </row>
    <row r="4" spans="1:17" ht="24" customHeight="1">
      <c r="A4" s="2016" t="s">
        <v>2598</v>
      </c>
      <c r="B4" s="2016"/>
      <c r="C4" s="2016"/>
      <c r="D4" s="2009">
        <f>IF('02入力票（その２）'!G10="○","",'02入力票（その２）'!G41)</f>
        <v>0</v>
      </c>
      <c r="E4" s="2009"/>
      <c r="F4" s="2009"/>
      <c r="G4" s="2009"/>
      <c r="H4" s="2009"/>
      <c r="I4" s="2009"/>
      <c r="J4" s="2009"/>
      <c r="K4" s="2009"/>
      <c r="L4" s="634"/>
      <c r="M4" s="634"/>
      <c r="N4" s="634"/>
      <c r="O4" s="634"/>
    </row>
    <row r="5" spans="1:17" ht="15" customHeight="1"/>
    <row r="6" spans="1:17" ht="20.100000000000001" customHeight="1">
      <c r="B6" s="2010"/>
      <c r="C6" s="1956"/>
      <c r="D6" s="1886" t="s">
        <v>2137</v>
      </c>
      <c r="E6" s="1886"/>
      <c r="F6" s="1918" t="s">
        <v>2138</v>
      </c>
      <c r="G6" s="2011"/>
      <c r="H6" s="1886" t="s">
        <v>2139</v>
      </c>
      <c r="I6" s="1886"/>
      <c r="J6" s="1886" t="s">
        <v>2140</v>
      </c>
      <c r="K6" s="1886"/>
      <c r="L6" s="1886" t="s">
        <v>2141</v>
      </c>
      <c r="M6" s="1886"/>
      <c r="N6" s="1886"/>
      <c r="O6" s="1886"/>
      <c r="P6" s="1886"/>
    </row>
    <row r="7" spans="1:17" ht="26.1" customHeight="1">
      <c r="B7" s="2010"/>
      <c r="C7" s="1956"/>
      <c r="D7" s="1886" t="s">
        <v>2142</v>
      </c>
      <c r="E7" s="1886"/>
      <c r="F7" s="1940" t="s">
        <v>2535</v>
      </c>
      <c r="G7" s="1941"/>
      <c r="H7" s="1886"/>
      <c r="I7" s="1886"/>
      <c r="J7" s="1886"/>
      <c r="K7" s="1886"/>
      <c r="L7" s="2017" t="s">
        <v>2143</v>
      </c>
      <c r="M7" s="2017"/>
      <c r="N7" s="2017"/>
      <c r="O7" s="2017"/>
      <c r="P7" s="2017"/>
    </row>
    <row r="8" spans="1:17" ht="26.1" customHeight="1">
      <c r="B8" s="2010"/>
      <c r="C8" s="1956"/>
      <c r="D8" s="1886"/>
      <c r="E8" s="1886"/>
      <c r="F8" s="1942" t="s">
        <v>2268</v>
      </c>
      <c r="G8" s="1943"/>
      <c r="H8" s="1886"/>
      <c r="I8" s="1886"/>
      <c r="J8" s="1886"/>
      <c r="K8" s="1886"/>
      <c r="L8" s="1966" t="s">
        <v>2267</v>
      </c>
      <c r="M8" s="1967"/>
      <c r="N8" s="1967"/>
      <c r="O8" s="1967"/>
      <c r="P8" s="1968"/>
    </row>
    <row r="9" spans="1:17" ht="26.1" customHeight="1">
      <c r="B9" s="2010"/>
      <c r="C9" s="1956"/>
      <c r="D9" s="1886" t="s">
        <v>2144</v>
      </c>
      <c r="E9" s="1886"/>
      <c r="F9" s="1940" t="s">
        <v>2535</v>
      </c>
      <c r="G9" s="1941"/>
      <c r="H9" s="1886"/>
      <c r="I9" s="1886"/>
      <c r="J9" s="1886"/>
      <c r="K9" s="1886"/>
      <c r="L9" s="2017" t="s">
        <v>2143</v>
      </c>
      <c r="M9" s="2017"/>
      <c r="N9" s="2017"/>
      <c r="O9" s="2017"/>
      <c r="P9" s="2017"/>
    </row>
    <row r="10" spans="1:17" ht="26.1" customHeight="1">
      <c r="B10" s="2010"/>
      <c r="C10" s="1956"/>
      <c r="D10" s="1886"/>
      <c r="E10" s="1886"/>
      <c r="F10" s="1942" t="s">
        <v>2268</v>
      </c>
      <c r="G10" s="1943"/>
      <c r="H10" s="1886"/>
      <c r="I10" s="1886"/>
      <c r="J10" s="1886"/>
      <c r="K10" s="1886"/>
      <c r="L10" s="1966" t="s">
        <v>2267</v>
      </c>
      <c r="M10" s="1967"/>
      <c r="N10" s="1967"/>
      <c r="O10" s="1967"/>
      <c r="P10" s="1968"/>
    </row>
    <row r="11" spans="1:17" ht="26.1" customHeight="1">
      <c r="B11" s="2010"/>
      <c r="C11" s="1956"/>
      <c r="D11" s="1886" t="s">
        <v>2145</v>
      </c>
      <c r="E11" s="1886"/>
      <c r="F11" s="1940" t="s">
        <v>2535</v>
      </c>
      <c r="G11" s="1941"/>
      <c r="H11" s="1886"/>
      <c r="I11" s="1886"/>
      <c r="J11" s="1886"/>
      <c r="K11" s="1886"/>
      <c r="L11" s="2017" t="s">
        <v>2143</v>
      </c>
      <c r="M11" s="2017"/>
      <c r="N11" s="2017"/>
      <c r="O11" s="2017"/>
      <c r="P11" s="2017"/>
    </row>
    <row r="12" spans="1:17" ht="26.1" customHeight="1">
      <c r="B12" s="2010"/>
      <c r="C12" s="1956"/>
      <c r="D12" s="1886"/>
      <c r="E12" s="1886"/>
      <c r="F12" s="1942" t="s">
        <v>2268</v>
      </c>
      <c r="G12" s="1943"/>
      <c r="H12" s="1886"/>
      <c r="I12" s="1886"/>
      <c r="J12" s="1886"/>
      <c r="K12" s="1886"/>
      <c r="L12" s="1966" t="s">
        <v>2267</v>
      </c>
      <c r="M12" s="1967"/>
      <c r="N12" s="1967"/>
      <c r="O12" s="1967"/>
      <c r="P12" s="1968"/>
    </row>
    <row r="13" spans="1:17" ht="15.95" customHeight="1">
      <c r="B13" s="673"/>
      <c r="C13" s="673"/>
      <c r="D13" s="673"/>
      <c r="E13" s="673"/>
      <c r="F13" s="748" t="s">
        <v>2265</v>
      </c>
      <c r="G13" s="749"/>
      <c r="H13" s="673"/>
      <c r="I13" s="673"/>
      <c r="J13" s="673"/>
      <c r="K13" s="673"/>
      <c r="L13" s="674"/>
      <c r="M13" s="674"/>
      <c r="N13" s="674"/>
      <c r="O13" s="674"/>
      <c r="P13" s="674"/>
    </row>
    <row r="14" spans="1:17" ht="15" customHeight="1" thickBot="1"/>
    <row r="15" spans="1:17" ht="35.25" customHeight="1" thickBot="1">
      <c r="A15" s="684" t="s">
        <v>1844</v>
      </c>
      <c r="B15" s="2001" t="s">
        <v>2146</v>
      </c>
      <c r="C15" s="2001"/>
      <c r="D15" s="2001"/>
      <c r="E15" s="2002" t="s">
        <v>2147</v>
      </c>
      <c r="F15" s="2003"/>
      <c r="G15" s="2003"/>
      <c r="H15" s="2003"/>
      <c r="I15" s="2003"/>
      <c r="J15" s="2003"/>
      <c r="K15" s="2003"/>
      <c r="L15" s="2003"/>
      <c r="M15" s="2003"/>
      <c r="N15" s="685" t="s">
        <v>2148</v>
      </c>
      <c r="O15" s="686" t="s">
        <v>1853</v>
      </c>
      <c r="P15" s="684" t="s">
        <v>2149</v>
      </c>
    </row>
    <row r="16" spans="1:17" ht="36" customHeight="1" thickTop="1">
      <c r="A16" s="679" t="s">
        <v>769</v>
      </c>
      <c r="B16" s="2008" t="s">
        <v>2287</v>
      </c>
      <c r="C16" s="2008"/>
      <c r="D16" s="2008"/>
      <c r="E16" s="1954" t="s">
        <v>2151</v>
      </c>
      <c r="F16" s="1955"/>
      <c r="G16" s="1955"/>
      <c r="H16" s="1955"/>
      <c r="I16" s="1955"/>
      <c r="J16" s="1955"/>
      <c r="K16" s="1955"/>
      <c r="L16" s="1955"/>
      <c r="M16" s="1955"/>
      <c r="N16" s="642"/>
      <c r="O16" s="643"/>
      <c r="P16" s="689"/>
    </row>
    <row r="17" spans="1:16" ht="36" customHeight="1">
      <c r="A17" s="1944">
        <v>1</v>
      </c>
      <c r="B17" s="1957" t="s">
        <v>2590</v>
      </c>
      <c r="C17" s="1958"/>
      <c r="D17" s="1959"/>
      <c r="E17" s="1954" t="s">
        <v>2618</v>
      </c>
      <c r="F17" s="1955"/>
      <c r="G17" s="1955"/>
      <c r="H17" s="1955"/>
      <c r="I17" s="1955"/>
      <c r="J17" s="1955"/>
      <c r="K17" s="1955"/>
      <c r="L17" s="1955"/>
      <c r="M17" s="1955"/>
      <c r="N17" s="642"/>
      <c r="O17" s="643"/>
      <c r="P17" s="689"/>
    </row>
    <row r="18" spans="1:16" ht="36" customHeight="1">
      <c r="A18" s="1956"/>
      <c r="B18" s="1960"/>
      <c r="C18" s="1961"/>
      <c r="D18" s="1962"/>
      <c r="E18" s="1954" t="s">
        <v>2592</v>
      </c>
      <c r="F18" s="1955"/>
      <c r="G18" s="1955"/>
      <c r="H18" s="1955"/>
      <c r="I18" s="1955"/>
      <c r="J18" s="1955"/>
      <c r="K18" s="1955"/>
      <c r="L18" s="1955"/>
      <c r="M18" s="1955"/>
      <c r="N18" s="642"/>
      <c r="O18" s="643"/>
      <c r="P18" s="689"/>
    </row>
    <row r="19" spans="1:16" ht="48.75" customHeight="1">
      <c r="A19" s="1945"/>
      <c r="B19" s="1963"/>
      <c r="C19" s="1964"/>
      <c r="D19" s="1965"/>
      <c r="E19" s="1954" t="s">
        <v>2591</v>
      </c>
      <c r="F19" s="1955"/>
      <c r="G19" s="1955"/>
      <c r="H19" s="1955"/>
      <c r="I19" s="1955"/>
      <c r="J19" s="1955"/>
      <c r="K19" s="1955"/>
      <c r="L19" s="1955"/>
      <c r="M19" s="1955"/>
      <c r="N19" s="642"/>
      <c r="O19" s="643"/>
      <c r="P19" s="689"/>
    </row>
    <row r="20" spans="1:16" ht="20.100000000000001" customHeight="1">
      <c r="A20" s="679">
        <v>2</v>
      </c>
      <c r="B20" s="1949" t="s">
        <v>2293</v>
      </c>
      <c r="C20" s="1950"/>
      <c r="D20" s="1951"/>
      <c r="E20" s="1952" t="s">
        <v>2154</v>
      </c>
      <c r="F20" s="1953"/>
      <c r="G20" s="1953"/>
      <c r="H20" s="1953"/>
      <c r="I20" s="1953"/>
      <c r="J20" s="1953"/>
      <c r="K20" s="1953"/>
      <c r="L20" s="1953"/>
      <c r="M20" s="1953"/>
      <c r="N20" s="636"/>
      <c r="O20" s="637"/>
      <c r="P20" s="690"/>
    </row>
    <row r="21" spans="1:16" ht="18" customHeight="1">
      <c r="A21" s="1944">
        <v>3</v>
      </c>
      <c r="B21" s="1946" t="s">
        <v>2155</v>
      </c>
      <c r="C21" s="1947"/>
      <c r="D21" s="1948"/>
      <c r="E21" s="1952" t="s">
        <v>2295</v>
      </c>
      <c r="F21" s="1953"/>
      <c r="G21" s="1953"/>
      <c r="H21" s="1953"/>
      <c r="I21" s="1953"/>
      <c r="J21" s="1953"/>
      <c r="K21" s="1953"/>
      <c r="L21" s="1953"/>
      <c r="M21" s="1953"/>
      <c r="N21" s="636"/>
      <c r="O21" s="637"/>
      <c r="P21" s="690"/>
    </row>
    <row r="22" spans="1:16" ht="20.100000000000001" customHeight="1">
      <c r="A22" s="1945"/>
      <c r="B22" s="1949"/>
      <c r="C22" s="1950"/>
      <c r="D22" s="1951"/>
      <c r="E22" s="1952" t="s">
        <v>2156</v>
      </c>
      <c r="F22" s="1953"/>
      <c r="G22" s="1953"/>
      <c r="H22" s="1953"/>
      <c r="I22" s="1953"/>
      <c r="J22" s="1953"/>
      <c r="K22" s="1953"/>
      <c r="L22" s="1953"/>
      <c r="M22" s="1953"/>
      <c r="N22" s="636"/>
      <c r="O22" s="637"/>
      <c r="P22" s="690"/>
    </row>
    <row r="23" spans="1:16" ht="20.100000000000001" customHeight="1">
      <c r="A23" s="1944">
        <v>4</v>
      </c>
      <c r="B23" s="1946" t="s">
        <v>2159</v>
      </c>
      <c r="C23" s="1947"/>
      <c r="D23" s="1948"/>
      <c r="E23" s="1972" t="s">
        <v>2628</v>
      </c>
      <c r="F23" s="1973"/>
      <c r="G23" s="1973"/>
      <c r="H23" s="1973"/>
      <c r="I23" s="1973"/>
      <c r="J23" s="1973"/>
      <c r="K23" s="1973"/>
      <c r="L23" s="1973"/>
      <c r="M23" s="1973"/>
      <c r="N23" s="636"/>
      <c r="O23" s="637"/>
      <c r="P23" s="690"/>
    </row>
    <row r="24" spans="1:16" ht="20.100000000000001" customHeight="1">
      <c r="A24" s="1956"/>
      <c r="B24" s="1988"/>
      <c r="C24" s="1989"/>
      <c r="D24" s="1990"/>
      <c r="E24" s="1952" t="s">
        <v>2160</v>
      </c>
      <c r="F24" s="1953"/>
      <c r="G24" s="1953"/>
      <c r="H24" s="1953"/>
      <c r="I24" s="1953"/>
      <c r="J24" s="1953"/>
      <c r="K24" s="1953"/>
      <c r="L24" s="1953"/>
      <c r="M24" s="1953"/>
      <c r="N24" s="636"/>
      <c r="O24" s="637"/>
      <c r="P24" s="690"/>
    </row>
    <row r="25" spans="1:16" ht="36" customHeight="1">
      <c r="A25" s="1945"/>
      <c r="B25" s="1949"/>
      <c r="C25" s="1950"/>
      <c r="D25" s="1951"/>
      <c r="E25" s="1952" t="s">
        <v>2161</v>
      </c>
      <c r="F25" s="1953"/>
      <c r="G25" s="1953"/>
      <c r="H25" s="1953"/>
      <c r="I25" s="1953"/>
      <c r="J25" s="1953"/>
      <c r="K25" s="1953"/>
      <c r="L25" s="1953"/>
      <c r="M25" s="1953"/>
      <c r="N25" s="636"/>
      <c r="O25" s="637"/>
      <c r="P25" s="690"/>
    </row>
    <row r="26" spans="1:16" ht="36" customHeight="1">
      <c r="A26" s="675">
        <v>5</v>
      </c>
      <c r="B26" s="1974" t="s">
        <v>2162</v>
      </c>
      <c r="C26" s="1974"/>
      <c r="D26" s="1974"/>
      <c r="E26" s="1952" t="s">
        <v>2298</v>
      </c>
      <c r="F26" s="1953"/>
      <c r="G26" s="1953"/>
      <c r="H26" s="1953"/>
      <c r="I26" s="1953"/>
      <c r="J26" s="1953"/>
      <c r="K26" s="1953"/>
      <c r="L26" s="1953"/>
      <c r="M26" s="1953"/>
      <c r="N26" s="636"/>
      <c r="O26" s="637"/>
      <c r="P26" s="690"/>
    </row>
    <row r="27" spans="1:16" ht="20.100000000000001" customHeight="1">
      <c r="A27" s="675">
        <v>6</v>
      </c>
      <c r="B27" s="1974" t="s">
        <v>2164</v>
      </c>
      <c r="C27" s="1974"/>
      <c r="D27" s="1974"/>
      <c r="E27" s="1952" t="s">
        <v>2165</v>
      </c>
      <c r="F27" s="1953"/>
      <c r="G27" s="1953"/>
      <c r="H27" s="1953"/>
      <c r="I27" s="1953"/>
      <c r="J27" s="1953"/>
      <c r="K27" s="1953"/>
      <c r="L27" s="1953"/>
      <c r="M27" s="1953"/>
      <c r="N27" s="636"/>
      <c r="O27" s="637"/>
      <c r="P27" s="690"/>
    </row>
    <row r="28" spans="1:16" ht="36" customHeight="1">
      <c r="A28" s="750">
        <v>7</v>
      </c>
      <c r="B28" s="2006" t="s">
        <v>2270</v>
      </c>
      <c r="C28" s="2006"/>
      <c r="D28" s="2006"/>
      <c r="E28" s="2007" t="s">
        <v>2305</v>
      </c>
      <c r="F28" s="1976"/>
      <c r="G28" s="1976"/>
      <c r="H28" s="1976"/>
      <c r="I28" s="1976"/>
      <c r="J28" s="1976"/>
      <c r="K28" s="1976"/>
      <c r="L28" s="1976"/>
      <c r="M28" s="1976"/>
      <c r="N28" s="636"/>
      <c r="O28" s="637"/>
      <c r="P28" s="690"/>
    </row>
    <row r="29" spans="1:16" ht="31.5" customHeight="1">
      <c r="A29" s="751">
        <v>8</v>
      </c>
      <c r="B29" s="2006" t="s">
        <v>2166</v>
      </c>
      <c r="C29" s="2006"/>
      <c r="D29" s="2006"/>
      <c r="E29" s="1975" t="s">
        <v>2537</v>
      </c>
      <c r="F29" s="1976"/>
      <c r="G29" s="1976"/>
      <c r="H29" s="1976"/>
      <c r="I29" s="1976"/>
      <c r="J29" s="1976"/>
      <c r="K29" s="1976"/>
      <c r="L29" s="1976"/>
      <c r="M29" s="1976"/>
      <c r="N29" s="636"/>
      <c r="O29" s="637"/>
      <c r="P29" s="690"/>
    </row>
    <row r="30" spans="1:16" ht="36" customHeight="1">
      <c r="A30" s="2021">
        <v>9</v>
      </c>
      <c r="B30" s="1977" t="s">
        <v>2299</v>
      </c>
      <c r="C30" s="1978"/>
      <c r="D30" s="1979"/>
      <c r="E30" s="1975" t="s">
        <v>2300</v>
      </c>
      <c r="F30" s="1976"/>
      <c r="G30" s="1976"/>
      <c r="H30" s="1976"/>
      <c r="I30" s="1976"/>
      <c r="J30" s="1976"/>
      <c r="K30" s="1976"/>
      <c r="L30" s="1976"/>
      <c r="M30" s="1976"/>
      <c r="N30" s="636"/>
      <c r="O30" s="637"/>
      <c r="P30" s="690"/>
    </row>
    <row r="31" spans="1:16" ht="20.100000000000001" customHeight="1">
      <c r="A31" s="2022"/>
      <c r="B31" s="1983"/>
      <c r="C31" s="1984"/>
      <c r="D31" s="1985"/>
      <c r="E31" s="1975" t="s">
        <v>2168</v>
      </c>
      <c r="F31" s="1976"/>
      <c r="G31" s="1976"/>
      <c r="H31" s="1976"/>
      <c r="I31" s="1976"/>
      <c r="J31" s="1976"/>
      <c r="K31" s="1976"/>
      <c r="L31" s="1976"/>
      <c r="M31" s="1976"/>
      <c r="N31" s="636"/>
      <c r="O31" s="637"/>
      <c r="P31" s="690"/>
    </row>
    <row r="32" spans="1:16" ht="36" customHeight="1">
      <c r="A32" s="2021">
        <v>10</v>
      </c>
      <c r="B32" s="1977" t="s">
        <v>2273</v>
      </c>
      <c r="C32" s="1978"/>
      <c r="D32" s="1979"/>
      <c r="E32" s="1975" t="s">
        <v>2169</v>
      </c>
      <c r="F32" s="1976"/>
      <c r="G32" s="1976"/>
      <c r="H32" s="1976"/>
      <c r="I32" s="1976"/>
      <c r="J32" s="1976"/>
      <c r="K32" s="1976"/>
      <c r="L32" s="1976"/>
      <c r="M32" s="1976"/>
      <c r="N32" s="636"/>
      <c r="O32" s="637"/>
      <c r="P32" s="690"/>
    </row>
    <row r="33" spans="1:16" ht="36" customHeight="1">
      <c r="A33" s="2023"/>
      <c r="B33" s="1980"/>
      <c r="C33" s="1981"/>
      <c r="D33" s="1982"/>
      <c r="E33" s="1975" t="s">
        <v>2170</v>
      </c>
      <c r="F33" s="1976"/>
      <c r="G33" s="1976"/>
      <c r="H33" s="1976"/>
      <c r="I33" s="1976"/>
      <c r="J33" s="1976"/>
      <c r="K33" s="1976"/>
      <c r="L33" s="1976"/>
      <c r="M33" s="1976"/>
      <c r="N33" s="636"/>
      <c r="O33" s="637"/>
      <c r="P33" s="690"/>
    </row>
    <row r="34" spans="1:16" ht="36" customHeight="1">
      <c r="A34" s="2022"/>
      <c r="B34" s="1983"/>
      <c r="C34" s="1984"/>
      <c r="D34" s="1985"/>
      <c r="E34" s="1986" t="s">
        <v>2171</v>
      </c>
      <c r="F34" s="1987"/>
      <c r="G34" s="1987"/>
      <c r="H34" s="1987"/>
      <c r="I34" s="1987"/>
      <c r="J34" s="1987"/>
      <c r="K34" s="1987"/>
      <c r="L34" s="1987"/>
      <c r="M34" s="1991"/>
      <c r="N34" s="636"/>
      <c r="O34" s="637"/>
      <c r="P34" s="690"/>
    </row>
    <row r="35" spans="1:16" ht="32.25" customHeight="1">
      <c r="A35" s="751">
        <v>11</v>
      </c>
      <c r="B35" s="2040" t="s">
        <v>2306</v>
      </c>
      <c r="C35" s="2041"/>
      <c r="D35" s="2042"/>
      <c r="E35" s="1975" t="s">
        <v>2303</v>
      </c>
      <c r="F35" s="1976"/>
      <c r="G35" s="1976"/>
      <c r="H35" s="1976"/>
      <c r="I35" s="1976"/>
      <c r="J35" s="1976"/>
      <c r="K35" s="1976"/>
      <c r="L35" s="1976"/>
      <c r="M35" s="2004"/>
      <c r="N35" s="636"/>
      <c r="O35" s="637"/>
      <c r="P35" s="690"/>
    </row>
    <row r="36" spans="1:16" ht="36" customHeight="1" thickBot="1">
      <c r="A36" s="750">
        <v>12</v>
      </c>
      <c r="B36" s="2037" t="s">
        <v>2290</v>
      </c>
      <c r="C36" s="2037"/>
      <c r="D36" s="2037"/>
      <c r="E36" s="2038" t="s">
        <v>2538</v>
      </c>
      <c r="F36" s="2039"/>
      <c r="G36" s="2039"/>
      <c r="H36" s="2039"/>
      <c r="I36" s="2039"/>
      <c r="J36" s="2039"/>
      <c r="K36" s="2039"/>
      <c r="L36" s="2039"/>
      <c r="M36" s="2039"/>
      <c r="N36" s="639"/>
      <c r="O36" s="640"/>
      <c r="P36" s="691"/>
    </row>
    <row r="37" spans="1:16" ht="36" customHeight="1">
      <c r="A37" s="2024" t="s">
        <v>769</v>
      </c>
      <c r="B37" s="2025" t="s">
        <v>2288</v>
      </c>
      <c r="C37" s="2026"/>
      <c r="D37" s="2027"/>
      <c r="E37" s="1999" t="s">
        <v>2636</v>
      </c>
      <c r="F37" s="2000"/>
      <c r="G37" s="2000"/>
      <c r="H37" s="2000"/>
      <c r="I37" s="2000"/>
      <c r="J37" s="2000"/>
      <c r="K37" s="2000"/>
      <c r="L37" s="2000"/>
      <c r="M37" s="2000"/>
      <c r="N37" s="692"/>
      <c r="O37" s="693"/>
      <c r="P37" s="694"/>
    </row>
    <row r="38" spans="1:16" ht="36" customHeight="1" thickBot="1">
      <c r="A38" s="2022"/>
      <c r="B38" s="1983"/>
      <c r="C38" s="1984"/>
      <c r="D38" s="1985"/>
      <c r="E38" s="1975" t="s">
        <v>2172</v>
      </c>
      <c r="F38" s="1976"/>
      <c r="G38" s="1976"/>
      <c r="H38" s="1976"/>
      <c r="I38" s="1976"/>
      <c r="J38" s="1976"/>
      <c r="K38" s="1976"/>
      <c r="L38" s="1976"/>
      <c r="M38" s="1976"/>
      <c r="N38" s="636"/>
      <c r="O38" s="637"/>
      <c r="P38" s="690"/>
    </row>
    <row r="39" spans="1:16" ht="36" customHeight="1" thickBot="1">
      <c r="A39" s="752" t="s">
        <v>1844</v>
      </c>
      <c r="B39" s="2028" t="s">
        <v>2146</v>
      </c>
      <c r="C39" s="2028"/>
      <c r="D39" s="2028"/>
      <c r="E39" s="2029" t="s">
        <v>2147</v>
      </c>
      <c r="F39" s="2030"/>
      <c r="G39" s="2030"/>
      <c r="H39" s="2030"/>
      <c r="I39" s="2030"/>
      <c r="J39" s="2030"/>
      <c r="K39" s="2030"/>
      <c r="L39" s="2030"/>
      <c r="M39" s="2030"/>
      <c r="N39" s="685" t="s">
        <v>2148</v>
      </c>
      <c r="O39" s="686" t="s">
        <v>1853</v>
      </c>
      <c r="P39" s="684" t="s">
        <v>2149</v>
      </c>
    </row>
    <row r="40" spans="1:16" ht="36" customHeight="1" thickTop="1">
      <c r="A40" s="753"/>
      <c r="B40" s="2031" t="s">
        <v>2637</v>
      </c>
      <c r="C40" s="2032"/>
      <c r="D40" s="2032"/>
      <c r="E40" s="2032"/>
      <c r="F40" s="2032"/>
      <c r="G40" s="2032"/>
      <c r="H40" s="2032"/>
      <c r="I40" s="2032"/>
      <c r="J40" s="2032"/>
      <c r="K40" s="2032"/>
      <c r="L40" s="2032"/>
      <c r="M40" s="2033"/>
      <c r="N40" s="681"/>
      <c r="O40" s="682"/>
      <c r="P40" s="679"/>
    </row>
    <row r="41" spans="1:16" ht="54" customHeight="1">
      <c r="A41" s="753">
        <v>13</v>
      </c>
      <c r="B41" s="2034" t="s">
        <v>2286</v>
      </c>
      <c r="C41" s="2034"/>
      <c r="D41" s="2034"/>
      <c r="E41" s="2035" t="s">
        <v>2276</v>
      </c>
      <c r="F41" s="2036"/>
      <c r="G41" s="2036"/>
      <c r="H41" s="2036"/>
      <c r="I41" s="2036"/>
      <c r="J41" s="2036"/>
      <c r="K41" s="2036"/>
      <c r="L41" s="2036"/>
      <c r="M41" s="2036"/>
      <c r="N41" s="642"/>
      <c r="O41" s="643"/>
      <c r="P41" s="689"/>
    </row>
    <row r="42" spans="1:16" ht="90" customHeight="1">
      <c r="A42" s="2023">
        <v>14</v>
      </c>
      <c r="B42" s="1977" t="s">
        <v>2277</v>
      </c>
      <c r="C42" s="1978"/>
      <c r="D42" s="1979"/>
      <c r="E42" s="1986" t="s">
        <v>2281</v>
      </c>
      <c r="F42" s="1987"/>
      <c r="G42" s="1987"/>
      <c r="H42" s="1987"/>
      <c r="I42" s="1987"/>
      <c r="J42" s="1987"/>
      <c r="K42" s="1987"/>
      <c r="L42" s="1987"/>
      <c r="M42" s="1987"/>
      <c r="N42" s="636"/>
      <c r="O42" s="637"/>
      <c r="P42" s="690"/>
    </row>
    <row r="43" spans="1:16" ht="36" customHeight="1">
      <c r="A43" s="2023"/>
      <c r="B43" s="1980"/>
      <c r="C43" s="1981"/>
      <c r="D43" s="1982"/>
      <c r="E43" s="1986" t="s">
        <v>2536</v>
      </c>
      <c r="F43" s="1987"/>
      <c r="G43" s="1987"/>
      <c r="H43" s="1987"/>
      <c r="I43" s="1987"/>
      <c r="J43" s="1987"/>
      <c r="K43" s="1987"/>
      <c r="L43" s="1987"/>
      <c r="M43" s="1991"/>
      <c r="N43" s="636"/>
      <c r="O43" s="637"/>
      <c r="P43" s="690"/>
    </row>
    <row r="44" spans="1:16" ht="36" customHeight="1">
      <c r="A44" s="2023"/>
      <c r="B44" s="1980"/>
      <c r="C44" s="1981"/>
      <c r="D44" s="1982"/>
      <c r="E44" s="1986" t="s">
        <v>2278</v>
      </c>
      <c r="F44" s="1987"/>
      <c r="G44" s="1987"/>
      <c r="H44" s="1987"/>
      <c r="I44" s="1987"/>
      <c r="J44" s="1987"/>
      <c r="K44" s="1987"/>
      <c r="L44" s="1987"/>
      <c r="M44" s="1991"/>
      <c r="N44" s="636"/>
      <c r="O44" s="637"/>
      <c r="P44" s="690"/>
    </row>
    <row r="45" spans="1:16" ht="36" customHeight="1">
      <c r="A45" s="2022"/>
      <c r="B45" s="1983"/>
      <c r="C45" s="1984"/>
      <c r="D45" s="1985"/>
      <c r="E45" s="1975" t="s">
        <v>2173</v>
      </c>
      <c r="F45" s="1976"/>
      <c r="G45" s="1976"/>
      <c r="H45" s="1976"/>
      <c r="I45" s="1976"/>
      <c r="J45" s="1976"/>
      <c r="K45" s="1976"/>
      <c r="L45" s="1976"/>
      <c r="M45" s="1976"/>
      <c r="N45" s="636"/>
      <c r="O45" s="637"/>
      <c r="P45" s="690"/>
    </row>
    <row r="46" spans="1:16" ht="36" customHeight="1">
      <c r="A46" s="2021">
        <v>15</v>
      </c>
      <c r="B46" s="1977" t="s">
        <v>2174</v>
      </c>
      <c r="C46" s="1978"/>
      <c r="D46" s="1979"/>
      <c r="E46" s="1975" t="s">
        <v>2307</v>
      </c>
      <c r="F46" s="1976"/>
      <c r="G46" s="1976"/>
      <c r="H46" s="1976"/>
      <c r="I46" s="1976"/>
      <c r="J46" s="1976"/>
      <c r="K46" s="1976"/>
      <c r="L46" s="1976"/>
      <c r="M46" s="1976"/>
      <c r="N46" s="636"/>
      <c r="O46" s="637"/>
      <c r="P46" s="690"/>
    </row>
    <row r="47" spans="1:16" ht="35.25" customHeight="1">
      <c r="A47" s="2023"/>
      <c r="B47" s="1980"/>
      <c r="C47" s="1981"/>
      <c r="D47" s="1982"/>
      <c r="E47" s="1975" t="s">
        <v>2289</v>
      </c>
      <c r="F47" s="1976"/>
      <c r="G47" s="1976"/>
      <c r="H47" s="1976"/>
      <c r="I47" s="1976"/>
      <c r="J47" s="1976"/>
      <c r="K47" s="1976"/>
      <c r="L47" s="1976"/>
      <c r="M47" s="2004"/>
      <c r="N47" s="639"/>
      <c r="O47" s="637"/>
      <c r="P47" s="690"/>
    </row>
    <row r="48" spans="1:16" ht="36" customHeight="1">
      <c r="A48" s="2023"/>
      <c r="B48" s="1980"/>
      <c r="C48" s="1981"/>
      <c r="D48" s="1982"/>
      <c r="E48" s="1975" t="s">
        <v>2282</v>
      </c>
      <c r="F48" s="1976"/>
      <c r="G48" s="1976"/>
      <c r="H48" s="1976"/>
      <c r="I48" s="1976"/>
      <c r="J48" s="1976"/>
      <c r="K48" s="1976"/>
      <c r="L48" s="1976"/>
      <c r="M48" s="2004"/>
      <c r="N48" s="639"/>
      <c r="O48" s="637"/>
      <c r="P48" s="690"/>
    </row>
    <row r="49" spans="1:16" ht="36" customHeight="1">
      <c r="A49" s="2022"/>
      <c r="B49" s="1983"/>
      <c r="C49" s="1984"/>
      <c r="D49" s="1985"/>
      <c r="E49" s="1975" t="s">
        <v>2283</v>
      </c>
      <c r="F49" s="1976"/>
      <c r="G49" s="1976"/>
      <c r="H49" s="1976"/>
      <c r="I49" s="1976"/>
      <c r="J49" s="1976"/>
      <c r="K49" s="1976"/>
      <c r="L49" s="1976"/>
      <c r="M49" s="2004"/>
      <c r="N49" s="639"/>
      <c r="O49" s="637"/>
      <c r="P49" s="690"/>
    </row>
    <row r="50" spans="1:16" ht="36" customHeight="1" thickBot="1">
      <c r="A50" s="751" t="s">
        <v>769</v>
      </c>
      <c r="B50" s="2006" t="s">
        <v>2279</v>
      </c>
      <c r="C50" s="2006"/>
      <c r="D50" s="2006"/>
      <c r="E50" s="1975" t="s">
        <v>2177</v>
      </c>
      <c r="F50" s="1976"/>
      <c r="G50" s="1976"/>
      <c r="H50" s="1976"/>
      <c r="I50" s="1976"/>
      <c r="J50" s="1976"/>
      <c r="K50" s="1976"/>
      <c r="L50" s="1976"/>
      <c r="M50" s="1976"/>
      <c r="N50" s="644"/>
      <c r="O50" s="637"/>
      <c r="P50" s="690"/>
    </row>
    <row r="51" spans="1:16" ht="36" customHeight="1"/>
    <row r="52" spans="1:16" ht="36" customHeight="1">
      <c r="E52" s="575"/>
    </row>
    <row r="53" spans="1:16" ht="36" customHeight="1"/>
    <row r="54" spans="1:16" ht="36" customHeight="1"/>
    <row r="55" spans="1:16" ht="21" customHeight="1"/>
    <row r="56" spans="1:16" ht="21"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8A15" sheet="1" objects="1" scenarios="1" selectLockedCells="1"/>
  <mergeCells count="98">
    <mergeCell ref="B50:D50"/>
    <mergeCell ref="E50:M50"/>
    <mergeCell ref="E45:M45"/>
    <mergeCell ref="B39:D39"/>
    <mergeCell ref="E39:M39"/>
    <mergeCell ref="B40:M40"/>
    <mergeCell ref="B41:D41"/>
    <mergeCell ref="E41:M41"/>
    <mergeCell ref="A46:A49"/>
    <mergeCell ref="B46:D49"/>
    <mergeCell ref="E46:M46"/>
    <mergeCell ref="E47:M47"/>
    <mergeCell ref="E48:M48"/>
    <mergeCell ref="E49:M49"/>
    <mergeCell ref="A42:A45"/>
    <mergeCell ref="B42:D45"/>
    <mergeCell ref="E42:M42"/>
    <mergeCell ref="E43:M43"/>
    <mergeCell ref="E44:M44"/>
    <mergeCell ref="A37:A38"/>
    <mergeCell ref="B37:D38"/>
    <mergeCell ref="E37:M37"/>
    <mergeCell ref="E38:M38"/>
    <mergeCell ref="A32:A34"/>
    <mergeCell ref="B32:D34"/>
    <mergeCell ref="E32:M32"/>
    <mergeCell ref="E33:M33"/>
    <mergeCell ref="E34:M34"/>
    <mergeCell ref="E35:M35"/>
    <mergeCell ref="B35:D35"/>
    <mergeCell ref="B36:D36"/>
    <mergeCell ref="E36:M36"/>
    <mergeCell ref="B29:D29"/>
    <mergeCell ref="E29:M29"/>
    <mergeCell ref="A30:A31"/>
    <mergeCell ref="B30:D31"/>
    <mergeCell ref="E30:M30"/>
    <mergeCell ref="E31:M31"/>
    <mergeCell ref="B26:D26"/>
    <mergeCell ref="E26:M26"/>
    <mergeCell ref="B27:D27"/>
    <mergeCell ref="E27:M27"/>
    <mergeCell ref="B28:D28"/>
    <mergeCell ref="E28:M28"/>
    <mergeCell ref="E24:M24"/>
    <mergeCell ref="E25:M25"/>
    <mergeCell ref="A21:A22"/>
    <mergeCell ref="B21:D22"/>
    <mergeCell ref="E21:M21"/>
    <mergeCell ref="E22:M22"/>
    <mergeCell ref="E23:M23"/>
    <mergeCell ref="A23:A25"/>
    <mergeCell ref="B23:D25"/>
    <mergeCell ref="B15:D15"/>
    <mergeCell ref="E15:M15"/>
    <mergeCell ref="B16:D16"/>
    <mergeCell ref="E16:M16"/>
    <mergeCell ref="B20:D20"/>
    <mergeCell ref="E20:M20"/>
    <mergeCell ref="E17:M17"/>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F7:G7"/>
    <mergeCell ref="H7:I8"/>
    <mergeCell ref="J7:K8"/>
    <mergeCell ref="L7:P7"/>
    <mergeCell ref="F8:G8"/>
    <mergeCell ref="L8:P8"/>
    <mergeCell ref="A17:A19"/>
    <mergeCell ref="B17:D19"/>
    <mergeCell ref="E18:M18"/>
    <mergeCell ref="E19:M19"/>
    <mergeCell ref="A3:C3"/>
    <mergeCell ref="A4:C4"/>
    <mergeCell ref="D3:K3"/>
    <mergeCell ref="D4:K4"/>
    <mergeCell ref="B6:C6"/>
    <mergeCell ref="D6:E6"/>
    <mergeCell ref="F6:G6"/>
    <mergeCell ref="H6:I6"/>
    <mergeCell ref="J6:K6"/>
    <mergeCell ref="L6:P6"/>
    <mergeCell ref="B7:C8"/>
    <mergeCell ref="D7:E8"/>
  </mergeCells>
  <phoneticPr fontId="2"/>
  <printOptions horizontalCentered="1"/>
  <pageMargins left="0.6692913385826772" right="0.6692913385826772" top="0.59055118110236227" bottom="0.59055118110236227" header="0.39370078740157483" footer="0.39370078740157483"/>
  <pageSetup paperSize="9" scale="77" fitToHeight="2" orientation="portrait" horizontalDpi="300" verticalDpi="300" r:id="rId1"/>
  <headerFooter alignWithMargins="0">
    <oddFooter>&amp;C&amp;P/&amp;N&amp;R&amp;A</oddFooter>
  </headerFooter>
  <rowBreaks count="1" manualBreakCount="1">
    <brk id="38"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E15"/>
  <sheetViews>
    <sheetView view="pageBreakPreview" zoomScaleNormal="90" zoomScaleSheetLayoutView="100" workbookViewId="0">
      <selection activeCell="I6" sqref="I6"/>
    </sheetView>
  </sheetViews>
  <sheetFormatPr defaultColWidth="8.25" defaultRowHeight="13.5"/>
  <cols>
    <col min="1" max="1" width="14" style="616" customWidth="1"/>
    <col min="2" max="4" width="8.125" style="616" customWidth="1"/>
    <col min="5" max="10" width="6" style="616" customWidth="1"/>
    <col min="11" max="12" width="9" style="616" customWidth="1"/>
    <col min="13" max="13" width="16.375" style="616" customWidth="1"/>
    <col min="14" max="14" width="9" style="616" customWidth="1"/>
    <col min="15" max="16" width="6.875" style="616" customWidth="1"/>
    <col min="17" max="18" width="6.375" style="616" customWidth="1"/>
    <col min="19" max="19" width="9" style="616" customWidth="1"/>
    <col min="20" max="20" width="5.5" style="616" customWidth="1"/>
    <col min="21" max="56" width="9" style="616" customWidth="1"/>
    <col min="57" max="57" width="15.375" style="616" bestFit="1" customWidth="1"/>
    <col min="58" max="58" width="16.5" style="616" bestFit="1" customWidth="1"/>
    <col min="59" max="64" width="9" style="616" customWidth="1"/>
    <col min="65" max="71" width="6" style="616" customWidth="1"/>
    <col min="72" max="89" width="5.25" style="616" customWidth="1"/>
    <col min="90" max="91" width="6.625" style="616" customWidth="1"/>
    <col min="92" max="92" width="8.375" style="616" bestFit="1" customWidth="1"/>
    <col min="93" max="95" width="9" style="616" customWidth="1"/>
    <col min="96" max="96" width="10.75" style="616" customWidth="1"/>
    <col min="97" max="99" width="9" style="616" customWidth="1"/>
    <col min="100" max="100" width="10.25" style="616" bestFit="1" customWidth="1"/>
    <col min="101" max="103" width="9" style="616" customWidth="1"/>
    <col min="104" max="104" width="9.25" style="616" bestFit="1" customWidth="1"/>
    <col min="105" max="106" width="9" style="616" customWidth="1"/>
    <col min="107" max="107" width="9.125" style="616" bestFit="1" customWidth="1"/>
    <col min="108" max="108" width="9.5" style="616" bestFit="1" customWidth="1"/>
    <col min="109" max="110" width="5.375" style="616" customWidth="1"/>
    <col min="111" max="111" width="9.25" style="616" bestFit="1" customWidth="1"/>
    <col min="112" max="112" width="10.25" style="616" bestFit="1" customWidth="1"/>
    <col min="113" max="113" width="7.875" style="616" customWidth="1"/>
    <col min="114" max="116" width="5.5" style="616" customWidth="1"/>
    <col min="117" max="117" width="8.5" style="616" customWidth="1"/>
    <col min="118" max="250" width="8.5" style="765" customWidth="1"/>
    <col min="251" max="253" width="8.5" style="616" customWidth="1"/>
    <col min="254" max="254" width="12" style="616" customWidth="1"/>
    <col min="255" max="275" width="8.5" style="616" customWidth="1"/>
    <col min="276" max="277" width="6.75" style="616" customWidth="1"/>
    <col min="278" max="279" width="8.625" style="616" customWidth="1"/>
    <col min="280" max="282" width="6.75" style="616" customWidth="1"/>
    <col min="283" max="288" width="6.375" style="616" customWidth="1"/>
    <col min="289" max="289" width="9" style="616" customWidth="1"/>
    <col min="290" max="290" width="6.375" style="616" customWidth="1"/>
    <col min="291" max="297" width="6.25" style="616" customWidth="1"/>
    <col min="298" max="303" width="9" style="616" customWidth="1"/>
    <col min="304" max="307" width="6.375" style="616" customWidth="1"/>
    <col min="308" max="310" width="9" style="616" customWidth="1"/>
    <col min="311" max="314" width="9" style="730" customWidth="1"/>
    <col min="315" max="319" width="9" style="616" customWidth="1"/>
    <col min="320" max="377" width="3.625" style="616" customWidth="1"/>
    <col min="378" max="382" width="9" style="616" customWidth="1"/>
    <col min="383" max="387" width="8.25" style="616"/>
    <col min="388" max="388" width="9.625" style="616" customWidth="1"/>
    <col min="389" max="392" width="8.25" style="616"/>
    <col min="393" max="393" width="20.625" style="616" customWidth="1"/>
    <col min="394" max="394" width="5.5" style="616" bestFit="1" customWidth="1"/>
    <col min="395" max="395" width="54" style="616" customWidth="1"/>
    <col min="396" max="396" width="8.125" style="616" customWidth="1"/>
    <col min="397" max="402" width="6" style="616" customWidth="1"/>
    <col min="403" max="404" width="9" style="616" customWidth="1"/>
    <col min="405" max="405" width="16.375" style="616" customWidth="1"/>
    <col min="406" max="406" width="9" style="616" customWidth="1"/>
    <col min="407" max="408" width="6.875" style="616" customWidth="1"/>
    <col min="409" max="410" width="6.375" style="616" customWidth="1"/>
    <col min="411" max="411" width="9" style="616" customWidth="1"/>
    <col min="412" max="412" width="5.5" style="616" customWidth="1"/>
    <col min="413" max="448" width="9" style="616" customWidth="1"/>
    <col min="449" max="449" width="15.375" style="616" bestFit="1" customWidth="1"/>
    <col min="450" max="450" width="16.5" style="616" bestFit="1" customWidth="1"/>
    <col min="451" max="456" width="9" style="616" customWidth="1"/>
    <col min="457" max="463" width="6" style="616" customWidth="1"/>
    <col min="464" max="481" width="5.25" style="616" customWidth="1"/>
    <col min="482" max="484" width="6.625" style="616" customWidth="1"/>
    <col min="485" max="487" width="9" style="616" customWidth="1"/>
    <col min="488" max="488" width="10.75" style="616" customWidth="1"/>
    <col min="489" max="491" width="9" style="616" customWidth="1"/>
    <col min="492" max="492" width="10.25" style="616" bestFit="1" customWidth="1"/>
    <col min="493" max="495" width="9" style="616" customWidth="1"/>
    <col min="496" max="496" width="9.25" style="616" bestFit="1" customWidth="1"/>
    <col min="497" max="498" width="9" style="616" customWidth="1"/>
    <col min="499" max="499" width="9.125" style="616" bestFit="1" customWidth="1"/>
    <col min="500" max="500" width="9.5" style="616" bestFit="1" customWidth="1"/>
    <col min="501" max="502" width="5.375" style="616" customWidth="1"/>
    <col min="503" max="503" width="9.25" style="616" bestFit="1" customWidth="1"/>
    <col min="504" max="504" width="10.25" style="616" bestFit="1" customWidth="1"/>
    <col min="505" max="505" width="7.875" style="616" customWidth="1"/>
    <col min="506" max="508" width="5.5" style="616" customWidth="1"/>
    <col min="509" max="512" width="8.5" style="616" customWidth="1"/>
    <col min="513" max="513" width="12" style="616" customWidth="1"/>
    <col min="514" max="534" width="8.5" style="616" customWidth="1"/>
    <col min="535" max="536" width="6.75" style="616" customWidth="1"/>
    <col min="537" max="538" width="8.625" style="616" customWidth="1"/>
    <col min="539" max="541" width="6.75" style="616" customWidth="1"/>
    <col min="542" max="547" width="6.375" style="616" customWidth="1"/>
    <col min="548" max="548" width="9" style="616" customWidth="1"/>
    <col min="549" max="549" width="6.375" style="616" customWidth="1"/>
    <col min="550" max="556" width="6.25" style="616" customWidth="1"/>
    <col min="557" max="562" width="9" style="616" customWidth="1"/>
    <col min="563" max="566" width="6.375" style="616" customWidth="1"/>
    <col min="567" max="575" width="9" style="616" customWidth="1"/>
    <col min="576" max="633" width="3.625" style="616" customWidth="1"/>
    <col min="634" max="638" width="9" style="616" customWidth="1"/>
    <col min="639" max="648" width="8.25" style="616"/>
    <col min="649" max="649" width="14" style="616" customWidth="1"/>
    <col min="650" max="652" width="8.125" style="616" customWidth="1"/>
    <col min="653" max="658" width="6" style="616" customWidth="1"/>
    <col min="659" max="660" width="9" style="616" customWidth="1"/>
    <col min="661" max="661" width="16.375" style="616" customWidth="1"/>
    <col min="662" max="662" width="9" style="616" customWidth="1"/>
    <col min="663" max="664" width="6.875" style="616" customWidth="1"/>
    <col min="665" max="666" width="6.375" style="616" customWidth="1"/>
    <col min="667" max="667" width="9" style="616" customWidth="1"/>
    <col min="668" max="668" width="5.5" style="616" customWidth="1"/>
    <col min="669" max="704" width="9" style="616" customWidth="1"/>
    <col min="705" max="705" width="15.375" style="616" bestFit="1" customWidth="1"/>
    <col min="706" max="706" width="16.5" style="616" bestFit="1" customWidth="1"/>
    <col min="707" max="712" width="9" style="616" customWidth="1"/>
    <col min="713" max="719" width="6" style="616" customWidth="1"/>
    <col min="720" max="737" width="5.25" style="616" customWidth="1"/>
    <col min="738" max="740" width="6.625" style="616" customWidth="1"/>
    <col min="741" max="743" width="9" style="616" customWidth="1"/>
    <col min="744" max="744" width="10.75" style="616" customWidth="1"/>
    <col min="745" max="747" width="9" style="616" customWidth="1"/>
    <col min="748" max="748" width="10.25" style="616" bestFit="1" customWidth="1"/>
    <col min="749" max="751" width="9" style="616" customWidth="1"/>
    <col min="752" max="752" width="9.25" style="616" bestFit="1" customWidth="1"/>
    <col min="753" max="754" width="9" style="616" customWidth="1"/>
    <col min="755" max="755" width="9.125" style="616" bestFit="1" customWidth="1"/>
    <col min="756" max="756" width="9.5" style="616" bestFit="1" customWidth="1"/>
    <col min="757" max="758" width="5.375" style="616" customWidth="1"/>
    <col min="759" max="759" width="9.25" style="616" bestFit="1" customWidth="1"/>
    <col min="760" max="760" width="10.25" style="616" bestFit="1" customWidth="1"/>
    <col min="761" max="761" width="7.875" style="616" customWidth="1"/>
    <col min="762" max="764" width="5.5" style="616" customWidth="1"/>
    <col min="765" max="768" width="8.5" style="616" customWidth="1"/>
    <col min="769" max="769" width="12" style="616" customWidth="1"/>
    <col min="770" max="790" width="8.5" style="616" customWidth="1"/>
    <col min="791" max="792" width="6.75" style="616" customWidth="1"/>
    <col min="793" max="794" width="8.625" style="616" customWidth="1"/>
    <col min="795" max="797" width="6.75" style="616" customWidth="1"/>
    <col min="798" max="803" width="6.375" style="616" customWidth="1"/>
    <col min="804" max="804" width="9" style="616" customWidth="1"/>
    <col min="805" max="805" width="6.375" style="616" customWidth="1"/>
    <col min="806" max="812" width="6.25" style="616" customWidth="1"/>
    <col min="813" max="818" width="9" style="616" customWidth="1"/>
    <col min="819" max="822" width="6.375" style="616" customWidth="1"/>
    <col min="823" max="831" width="9" style="616" customWidth="1"/>
    <col min="832" max="889" width="3.625" style="616" customWidth="1"/>
    <col min="890" max="894" width="9" style="616" customWidth="1"/>
    <col min="895" max="904" width="8.25" style="616"/>
    <col min="905" max="905" width="14" style="616" customWidth="1"/>
    <col min="906" max="908" width="8.125" style="616" customWidth="1"/>
    <col min="909" max="914" width="6" style="616" customWidth="1"/>
    <col min="915" max="916" width="9" style="616" customWidth="1"/>
    <col min="917" max="917" width="16.375" style="616" customWidth="1"/>
    <col min="918" max="918" width="9" style="616" customWidth="1"/>
    <col min="919" max="920" width="6.875" style="616" customWidth="1"/>
    <col min="921" max="922" width="6.375" style="616" customWidth="1"/>
    <col min="923" max="923" width="9" style="616" customWidth="1"/>
    <col min="924" max="924" width="5.5" style="616" customWidth="1"/>
    <col min="925" max="960" width="9" style="616" customWidth="1"/>
    <col min="961" max="961" width="15.375" style="616" bestFit="1" customWidth="1"/>
    <col min="962" max="962" width="16.5" style="616" bestFit="1" customWidth="1"/>
    <col min="963" max="968" width="9" style="616" customWidth="1"/>
    <col min="969" max="975" width="6" style="616" customWidth="1"/>
    <col min="976" max="993" width="5.25" style="616" customWidth="1"/>
    <col min="994" max="996" width="6.625" style="616" customWidth="1"/>
    <col min="997" max="999" width="9" style="616" customWidth="1"/>
    <col min="1000" max="1000" width="10.75" style="616" customWidth="1"/>
    <col min="1001" max="1003" width="9" style="616" customWidth="1"/>
    <col min="1004" max="1004" width="10.25" style="616" bestFit="1" customWidth="1"/>
    <col min="1005" max="1007" width="9" style="616" customWidth="1"/>
    <col min="1008" max="1008" width="9.25" style="616" bestFit="1" customWidth="1"/>
    <col min="1009" max="1010" width="9" style="616" customWidth="1"/>
    <col min="1011" max="1011" width="9.125" style="616" bestFit="1" customWidth="1"/>
    <col min="1012" max="1012" width="9.5" style="616" bestFit="1" customWidth="1"/>
    <col min="1013" max="1014" width="5.375" style="616" customWidth="1"/>
    <col min="1015" max="1015" width="9.25" style="616" bestFit="1" customWidth="1"/>
    <col min="1016" max="1016" width="10.25" style="616" bestFit="1" customWidth="1"/>
    <col min="1017" max="1017" width="7.875" style="616" customWidth="1"/>
    <col min="1018" max="1020" width="5.5" style="616" customWidth="1"/>
    <col min="1021" max="1024" width="8.5" style="616" customWidth="1"/>
    <col min="1025" max="1025" width="12" style="616" customWidth="1"/>
    <col min="1026" max="1046" width="8.5" style="616" customWidth="1"/>
    <col min="1047" max="1048" width="6.75" style="616" customWidth="1"/>
    <col min="1049" max="1050" width="8.625" style="616" customWidth="1"/>
    <col min="1051" max="1053" width="6.75" style="616" customWidth="1"/>
    <col min="1054" max="1059" width="6.375" style="616" customWidth="1"/>
    <col min="1060" max="1060" width="9" style="616" customWidth="1"/>
    <col min="1061" max="1061" width="6.375" style="616" customWidth="1"/>
    <col min="1062" max="1068" width="6.25" style="616" customWidth="1"/>
    <col min="1069" max="1074" width="9" style="616" customWidth="1"/>
    <col min="1075" max="1078" width="6.375" style="616" customWidth="1"/>
    <col min="1079" max="1087" width="9" style="616" customWidth="1"/>
    <col min="1088" max="1145" width="3.625" style="616" customWidth="1"/>
    <col min="1146" max="1150" width="9" style="616" customWidth="1"/>
    <col min="1151" max="1160" width="8.25" style="616"/>
    <col min="1161" max="1161" width="14" style="616" customWidth="1"/>
    <col min="1162" max="1164" width="8.125" style="616" customWidth="1"/>
    <col min="1165" max="1170" width="6" style="616" customWidth="1"/>
    <col min="1171" max="1172" width="9" style="616" customWidth="1"/>
    <col min="1173" max="1173" width="16.375" style="616" customWidth="1"/>
    <col min="1174" max="1174" width="9" style="616" customWidth="1"/>
    <col min="1175" max="1176" width="6.875" style="616" customWidth="1"/>
    <col min="1177" max="1178" width="6.375" style="616" customWidth="1"/>
    <col min="1179" max="1179" width="9" style="616" customWidth="1"/>
    <col min="1180" max="1180" width="5.5" style="616" customWidth="1"/>
    <col min="1181" max="1216" width="9" style="616" customWidth="1"/>
    <col min="1217" max="1217" width="15.375" style="616" bestFit="1" customWidth="1"/>
    <col min="1218" max="1218" width="16.5" style="616" bestFit="1" customWidth="1"/>
    <col min="1219" max="1224" width="9" style="616" customWidth="1"/>
    <col min="1225" max="1231" width="6" style="616" customWidth="1"/>
    <col min="1232" max="1249" width="5.25" style="616" customWidth="1"/>
    <col min="1250" max="1252" width="6.625" style="616" customWidth="1"/>
    <col min="1253" max="1255" width="9" style="616" customWidth="1"/>
    <col min="1256" max="1256" width="10.75" style="616" customWidth="1"/>
    <col min="1257" max="1259" width="9" style="616" customWidth="1"/>
    <col min="1260" max="1260" width="10.25" style="616" bestFit="1" customWidth="1"/>
    <col min="1261" max="1263" width="9" style="616" customWidth="1"/>
    <col min="1264" max="1264" width="9.25" style="616" bestFit="1" customWidth="1"/>
    <col min="1265" max="1266" width="9" style="616" customWidth="1"/>
    <col min="1267" max="1267" width="9.125" style="616" bestFit="1" customWidth="1"/>
    <col min="1268" max="1268" width="9.5" style="616" bestFit="1" customWidth="1"/>
    <col min="1269" max="1270" width="5.375" style="616" customWidth="1"/>
    <col min="1271" max="1271" width="9.25" style="616" bestFit="1" customWidth="1"/>
    <col min="1272" max="1272" width="10.25" style="616" bestFit="1" customWidth="1"/>
    <col min="1273" max="1273" width="7.875" style="616" customWidth="1"/>
    <col min="1274" max="1276" width="5.5" style="616" customWidth="1"/>
    <col min="1277" max="1280" width="8.5" style="616" customWidth="1"/>
    <col min="1281" max="1281" width="12" style="616" customWidth="1"/>
    <col min="1282" max="1302" width="8.5" style="616" customWidth="1"/>
    <col min="1303" max="1304" width="6.75" style="616" customWidth="1"/>
    <col min="1305" max="1306" width="8.625" style="616" customWidth="1"/>
    <col min="1307" max="1309" width="6.75" style="616" customWidth="1"/>
    <col min="1310" max="1315" width="6.375" style="616" customWidth="1"/>
    <col min="1316" max="1316" width="9" style="616" customWidth="1"/>
    <col min="1317" max="1317" width="6.375" style="616" customWidth="1"/>
    <col min="1318" max="1324" width="6.25" style="616" customWidth="1"/>
    <col min="1325" max="1330" width="9" style="616" customWidth="1"/>
    <col min="1331" max="1334" width="6.375" style="616" customWidth="1"/>
    <col min="1335" max="1343" width="9" style="616" customWidth="1"/>
    <col min="1344" max="1401" width="3.625" style="616" customWidth="1"/>
    <col min="1402" max="1406" width="9" style="616" customWidth="1"/>
    <col min="1407" max="1416" width="8.25" style="616"/>
    <col min="1417" max="1417" width="14" style="616" customWidth="1"/>
    <col min="1418" max="1420" width="8.125" style="616" customWidth="1"/>
    <col min="1421" max="1426" width="6" style="616" customWidth="1"/>
    <col min="1427" max="1428" width="9" style="616" customWidth="1"/>
    <col min="1429" max="1429" width="16.375" style="616" customWidth="1"/>
    <col min="1430" max="1430" width="9" style="616" customWidth="1"/>
    <col min="1431" max="1432" width="6.875" style="616" customWidth="1"/>
    <col min="1433" max="1434" width="6.375" style="616" customWidth="1"/>
    <col min="1435" max="1435" width="9" style="616" customWidth="1"/>
    <col min="1436" max="1436" width="5.5" style="616" customWidth="1"/>
    <col min="1437" max="1472" width="9" style="616" customWidth="1"/>
    <col min="1473" max="1473" width="15.375" style="616" bestFit="1" customWidth="1"/>
    <col min="1474" max="1474" width="16.5" style="616" bestFit="1" customWidth="1"/>
    <col min="1475" max="1480" width="9" style="616" customWidth="1"/>
    <col min="1481" max="1487" width="6" style="616" customWidth="1"/>
    <col min="1488" max="1505" width="5.25" style="616" customWidth="1"/>
    <col min="1506" max="1508" width="6.625" style="616" customWidth="1"/>
    <col min="1509" max="1511" width="9" style="616" customWidth="1"/>
    <col min="1512" max="1512" width="10.75" style="616" customWidth="1"/>
    <col min="1513" max="1515" width="9" style="616" customWidth="1"/>
    <col min="1516" max="1516" width="10.25" style="616" bestFit="1" customWidth="1"/>
    <col min="1517" max="1519" width="9" style="616" customWidth="1"/>
    <col min="1520" max="1520" width="9.25" style="616" bestFit="1" customWidth="1"/>
    <col min="1521" max="1522" width="9" style="616" customWidth="1"/>
    <col min="1523" max="1523" width="9.125" style="616" bestFit="1" customWidth="1"/>
    <col min="1524" max="1524" width="9.5" style="616" bestFit="1" customWidth="1"/>
    <col min="1525" max="1526" width="5.375" style="616" customWidth="1"/>
    <col min="1527" max="1527" width="9.25" style="616" bestFit="1" customWidth="1"/>
    <col min="1528" max="1528" width="10.25" style="616" bestFit="1" customWidth="1"/>
    <col min="1529" max="1529" width="7.875" style="616" customWidth="1"/>
    <col min="1530" max="1532" width="5.5" style="616" customWidth="1"/>
    <col min="1533" max="1536" width="8.5" style="616" customWidth="1"/>
    <col min="1537" max="1537" width="12" style="616" customWidth="1"/>
    <col min="1538" max="1558" width="8.5" style="616" customWidth="1"/>
    <col min="1559" max="1560" width="6.75" style="616" customWidth="1"/>
    <col min="1561" max="1562" width="8.625" style="616" customWidth="1"/>
    <col min="1563" max="1565" width="6.75" style="616" customWidth="1"/>
    <col min="1566" max="1571" width="6.375" style="616" customWidth="1"/>
    <col min="1572" max="1572" width="9" style="616" customWidth="1"/>
    <col min="1573" max="1573" width="6.375" style="616" customWidth="1"/>
    <col min="1574" max="1580" width="6.25" style="616" customWidth="1"/>
    <col min="1581" max="1586" width="9" style="616" customWidth="1"/>
    <col min="1587" max="1590" width="6.375" style="616" customWidth="1"/>
    <col min="1591" max="1599" width="9" style="616" customWidth="1"/>
    <col min="1600" max="1657" width="3.625" style="616" customWidth="1"/>
    <col min="1658" max="1662" width="9" style="616" customWidth="1"/>
    <col min="1663" max="1672" width="8.25" style="616"/>
    <col min="1673" max="1673" width="14" style="616" customWidth="1"/>
    <col min="1674" max="1676" width="8.125" style="616" customWidth="1"/>
    <col min="1677" max="1682" width="6" style="616" customWidth="1"/>
    <col min="1683" max="1684" width="9" style="616" customWidth="1"/>
    <col min="1685" max="1685" width="16.375" style="616" customWidth="1"/>
    <col min="1686" max="1686" width="9" style="616" customWidth="1"/>
    <col min="1687" max="1688" width="6.875" style="616" customWidth="1"/>
    <col min="1689" max="1690" width="6.375" style="616" customWidth="1"/>
    <col min="1691" max="1691" width="9" style="616" customWidth="1"/>
    <col min="1692" max="1692" width="5.5" style="616" customWidth="1"/>
    <col min="1693" max="1728" width="9" style="616" customWidth="1"/>
    <col min="1729" max="1729" width="15.375" style="616" bestFit="1" customWidth="1"/>
    <col min="1730" max="1730" width="16.5" style="616" bestFit="1" customWidth="1"/>
    <col min="1731" max="1736" width="9" style="616" customWidth="1"/>
    <col min="1737" max="1743" width="6" style="616" customWidth="1"/>
    <col min="1744" max="1761" width="5.25" style="616" customWidth="1"/>
    <col min="1762" max="1764" width="6.625" style="616" customWidth="1"/>
    <col min="1765" max="1767" width="9" style="616" customWidth="1"/>
    <col min="1768" max="1768" width="10.75" style="616" customWidth="1"/>
    <col min="1769" max="1771" width="9" style="616" customWidth="1"/>
    <col min="1772" max="1772" width="10.25" style="616" bestFit="1" customWidth="1"/>
    <col min="1773" max="1775" width="9" style="616" customWidth="1"/>
    <col min="1776" max="1776" width="9.25" style="616" bestFit="1" customWidth="1"/>
    <col min="1777" max="1778" width="9" style="616" customWidth="1"/>
    <col min="1779" max="1779" width="9.125" style="616" bestFit="1" customWidth="1"/>
    <col min="1780" max="1780" width="9.5" style="616" bestFit="1" customWidth="1"/>
    <col min="1781" max="1782" width="5.375" style="616" customWidth="1"/>
    <col min="1783" max="1783" width="9.25" style="616" bestFit="1" customWidth="1"/>
    <col min="1784" max="1784" width="10.25" style="616" bestFit="1" customWidth="1"/>
    <col min="1785" max="1785" width="7.875" style="616" customWidth="1"/>
    <col min="1786" max="1788" width="5.5" style="616" customWidth="1"/>
    <col min="1789" max="1792" width="8.5" style="616" customWidth="1"/>
    <col min="1793" max="1793" width="12" style="616" customWidth="1"/>
    <col min="1794" max="1814" width="8.5" style="616" customWidth="1"/>
    <col min="1815" max="1816" width="6.75" style="616" customWidth="1"/>
    <col min="1817" max="1818" width="8.625" style="616" customWidth="1"/>
    <col min="1819" max="1821" width="6.75" style="616" customWidth="1"/>
    <col min="1822" max="1827" width="6.375" style="616" customWidth="1"/>
    <col min="1828" max="1828" width="9" style="616" customWidth="1"/>
    <col min="1829" max="1829" width="6.375" style="616" customWidth="1"/>
    <col min="1830" max="1836" width="6.25" style="616" customWidth="1"/>
    <col min="1837" max="1842" width="9" style="616" customWidth="1"/>
    <col min="1843" max="1846" width="6.375" style="616" customWidth="1"/>
    <col min="1847" max="1855" width="9" style="616" customWidth="1"/>
    <col min="1856" max="1913" width="3.625" style="616" customWidth="1"/>
    <col min="1914" max="1918" width="9" style="616" customWidth="1"/>
    <col min="1919" max="1928" width="8.25" style="616"/>
    <col min="1929" max="1929" width="14" style="616" customWidth="1"/>
    <col min="1930" max="1932" width="8.125" style="616" customWidth="1"/>
    <col min="1933" max="1938" width="6" style="616" customWidth="1"/>
    <col min="1939" max="1940" width="9" style="616" customWidth="1"/>
    <col min="1941" max="1941" width="16.375" style="616" customWidth="1"/>
    <col min="1942" max="1942" width="9" style="616" customWidth="1"/>
    <col min="1943" max="1944" width="6.875" style="616" customWidth="1"/>
    <col min="1945" max="1946" width="6.375" style="616" customWidth="1"/>
    <col min="1947" max="1947" width="9" style="616" customWidth="1"/>
    <col min="1948" max="1948" width="5.5" style="616" customWidth="1"/>
    <col min="1949" max="1984" width="9" style="616" customWidth="1"/>
    <col min="1985" max="1985" width="15.375" style="616" bestFit="1" customWidth="1"/>
    <col min="1986" max="1986" width="16.5" style="616" bestFit="1" customWidth="1"/>
    <col min="1987" max="1992" width="9" style="616" customWidth="1"/>
    <col min="1993" max="1999" width="6" style="616" customWidth="1"/>
    <col min="2000" max="2017" width="5.25" style="616" customWidth="1"/>
    <col min="2018" max="2020" width="6.625" style="616" customWidth="1"/>
    <col min="2021" max="2023" width="9" style="616" customWidth="1"/>
    <col min="2024" max="2024" width="10.75" style="616" customWidth="1"/>
    <col min="2025" max="2027" width="9" style="616" customWidth="1"/>
    <col min="2028" max="2028" width="10.25" style="616" bestFit="1" customWidth="1"/>
    <col min="2029" max="2031" width="9" style="616" customWidth="1"/>
    <col min="2032" max="2032" width="9.25" style="616" bestFit="1" customWidth="1"/>
    <col min="2033" max="2034" width="9" style="616" customWidth="1"/>
    <col min="2035" max="2035" width="9.125" style="616" bestFit="1" customWidth="1"/>
    <col min="2036" max="2036" width="9.5" style="616" bestFit="1" customWidth="1"/>
    <col min="2037" max="2038" width="5.375" style="616" customWidth="1"/>
    <col min="2039" max="2039" width="9.25" style="616" bestFit="1" customWidth="1"/>
    <col min="2040" max="2040" width="10.25" style="616" bestFit="1" customWidth="1"/>
    <col min="2041" max="2041" width="7.875" style="616" customWidth="1"/>
    <col min="2042" max="2044" width="5.5" style="616" customWidth="1"/>
    <col min="2045" max="2048" width="8.5" style="616" customWidth="1"/>
    <col min="2049" max="2049" width="12" style="616" customWidth="1"/>
    <col min="2050" max="2070" width="8.5" style="616" customWidth="1"/>
    <col min="2071" max="2072" width="6.75" style="616" customWidth="1"/>
    <col min="2073" max="2074" width="8.625" style="616" customWidth="1"/>
    <col min="2075" max="2077" width="6.75" style="616" customWidth="1"/>
    <col min="2078" max="2083" width="6.375" style="616" customWidth="1"/>
    <col min="2084" max="2084" width="9" style="616" customWidth="1"/>
    <col min="2085" max="2085" width="6.375" style="616" customWidth="1"/>
    <col min="2086" max="2092" width="6.25" style="616" customWidth="1"/>
    <col min="2093" max="2098" width="9" style="616" customWidth="1"/>
    <col min="2099" max="2102" width="6.375" style="616" customWidth="1"/>
    <col min="2103" max="2111" width="9" style="616" customWidth="1"/>
    <col min="2112" max="2169" width="3.625" style="616" customWidth="1"/>
    <col min="2170" max="2174" width="9" style="616" customWidth="1"/>
    <col min="2175" max="2184" width="8.25" style="616"/>
    <col min="2185" max="2185" width="14" style="616" customWidth="1"/>
    <col min="2186" max="2188" width="8.125" style="616" customWidth="1"/>
    <col min="2189" max="2194" width="6" style="616" customWidth="1"/>
    <col min="2195" max="2196" width="9" style="616" customWidth="1"/>
    <col min="2197" max="2197" width="16.375" style="616" customWidth="1"/>
    <col min="2198" max="2198" width="9" style="616" customWidth="1"/>
    <col min="2199" max="2200" width="6.875" style="616" customWidth="1"/>
    <col min="2201" max="2202" width="6.375" style="616" customWidth="1"/>
    <col min="2203" max="2203" width="9" style="616" customWidth="1"/>
    <col min="2204" max="2204" width="5.5" style="616" customWidth="1"/>
    <col min="2205" max="2240" width="9" style="616" customWidth="1"/>
    <col min="2241" max="2241" width="15.375" style="616" bestFit="1" customWidth="1"/>
    <col min="2242" max="2242" width="16.5" style="616" bestFit="1" customWidth="1"/>
    <col min="2243" max="2248" width="9" style="616" customWidth="1"/>
    <col min="2249" max="2255" width="6" style="616" customWidth="1"/>
    <col min="2256" max="2273" width="5.25" style="616" customWidth="1"/>
    <col min="2274" max="2276" width="6.625" style="616" customWidth="1"/>
    <col min="2277" max="2279" width="9" style="616" customWidth="1"/>
    <col min="2280" max="2280" width="10.75" style="616" customWidth="1"/>
    <col min="2281" max="2283" width="9" style="616" customWidth="1"/>
    <col min="2284" max="2284" width="10.25" style="616" bestFit="1" customWidth="1"/>
    <col min="2285" max="2287" width="9" style="616" customWidth="1"/>
    <col min="2288" max="2288" width="9.25" style="616" bestFit="1" customWidth="1"/>
    <col min="2289" max="2290" width="9" style="616" customWidth="1"/>
    <col min="2291" max="2291" width="9.125" style="616" bestFit="1" customWidth="1"/>
    <col min="2292" max="2292" width="9.5" style="616" bestFit="1" customWidth="1"/>
    <col min="2293" max="2294" width="5.375" style="616" customWidth="1"/>
    <col min="2295" max="2295" width="9.25" style="616" bestFit="1" customWidth="1"/>
    <col min="2296" max="2296" width="10.25" style="616" bestFit="1" customWidth="1"/>
    <col min="2297" max="2297" width="7.875" style="616" customWidth="1"/>
    <col min="2298" max="2300" width="5.5" style="616" customWidth="1"/>
    <col min="2301" max="2304" width="8.5" style="616" customWidth="1"/>
    <col min="2305" max="2305" width="12" style="616" customWidth="1"/>
    <col min="2306" max="2326" width="8.5" style="616" customWidth="1"/>
    <col min="2327" max="2328" width="6.75" style="616" customWidth="1"/>
    <col min="2329" max="2330" width="8.625" style="616" customWidth="1"/>
    <col min="2331" max="2333" width="6.75" style="616" customWidth="1"/>
    <col min="2334" max="2339" width="6.375" style="616" customWidth="1"/>
    <col min="2340" max="2340" width="9" style="616" customWidth="1"/>
    <col min="2341" max="2341" width="6.375" style="616" customWidth="1"/>
    <col min="2342" max="2348" width="6.25" style="616" customWidth="1"/>
    <col min="2349" max="2354" width="9" style="616" customWidth="1"/>
    <col min="2355" max="2358" width="6.375" style="616" customWidth="1"/>
    <col min="2359" max="2367" width="9" style="616" customWidth="1"/>
    <col min="2368" max="2425" width="3.625" style="616" customWidth="1"/>
    <col min="2426" max="2430" width="9" style="616" customWidth="1"/>
    <col min="2431" max="2440" width="8.25" style="616"/>
    <col min="2441" max="2441" width="14" style="616" customWidth="1"/>
    <col min="2442" max="2444" width="8.125" style="616" customWidth="1"/>
    <col min="2445" max="2450" width="6" style="616" customWidth="1"/>
    <col min="2451" max="2452" width="9" style="616" customWidth="1"/>
    <col min="2453" max="2453" width="16.375" style="616" customWidth="1"/>
    <col min="2454" max="2454" width="9" style="616" customWidth="1"/>
    <col min="2455" max="2456" width="6.875" style="616" customWidth="1"/>
    <col min="2457" max="2458" width="6.375" style="616" customWidth="1"/>
    <col min="2459" max="2459" width="9" style="616" customWidth="1"/>
    <col min="2460" max="2460" width="5.5" style="616" customWidth="1"/>
    <col min="2461" max="2496" width="9" style="616" customWidth="1"/>
    <col min="2497" max="2497" width="15.375" style="616" bestFit="1" customWidth="1"/>
    <col min="2498" max="2498" width="16.5" style="616" bestFit="1" customWidth="1"/>
    <col min="2499" max="2504" width="9" style="616" customWidth="1"/>
    <col min="2505" max="2511" width="6" style="616" customWidth="1"/>
    <col min="2512" max="2529" width="5.25" style="616" customWidth="1"/>
    <col min="2530" max="2532" width="6.625" style="616" customWidth="1"/>
    <col min="2533" max="2535" width="9" style="616" customWidth="1"/>
    <col min="2536" max="2536" width="10.75" style="616" customWidth="1"/>
    <col min="2537" max="2539" width="9" style="616" customWidth="1"/>
    <col min="2540" max="2540" width="10.25" style="616" bestFit="1" customWidth="1"/>
    <col min="2541" max="2543" width="9" style="616" customWidth="1"/>
    <col min="2544" max="2544" width="9.25" style="616" bestFit="1" customWidth="1"/>
    <col min="2545" max="2546" width="9" style="616" customWidth="1"/>
    <col min="2547" max="2547" width="9.125" style="616" bestFit="1" customWidth="1"/>
    <col min="2548" max="2548" width="9.5" style="616" bestFit="1" customWidth="1"/>
    <col min="2549" max="2550" width="5.375" style="616" customWidth="1"/>
    <col min="2551" max="2551" width="9.25" style="616" bestFit="1" customWidth="1"/>
    <col min="2552" max="2552" width="10.25" style="616" bestFit="1" customWidth="1"/>
    <col min="2553" max="2553" width="7.875" style="616" customWidth="1"/>
    <col min="2554" max="2556" width="5.5" style="616" customWidth="1"/>
    <col min="2557" max="2560" width="8.5" style="616" customWidth="1"/>
    <col min="2561" max="2561" width="12" style="616" customWidth="1"/>
    <col min="2562" max="2582" width="8.5" style="616" customWidth="1"/>
    <col min="2583" max="2584" width="6.75" style="616" customWidth="1"/>
    <col min="2585" max="2586" width="8.625" style="616" customWidth="1"/>
    <col min="2587" max="2589" width="6.75" style="616" customWidth="1"/>
    <col min="2590" max="2595" width="6.375" style="616" customWidth="1"/>
    <col min="2596" max="2596" width="9" style="616" customWidth="1"/>
    <col min="2597" max="2597" width="6.375" style="616" customWidth="1"/>
    <col min="2598" max="2604" width="6.25" style="616" customWidth="1"/>
    <col min="2605" max="2610" width="9" style="616" customWidth="1"/>
    <col min="2611" max="2614" width="6.375" style="616" customWidth="1"/>
    <col min="2615" max="2623" width="9" style="616" customWidth="1"/>
    <col min="2624" max="2681" width="3.625" style="616" customWidth="1"/>
    <col min="2682" max="2686" width="9" style="616" customWidth="1"/>
    <col min="2687" max="2696" width="8.25" style="616"/>
    <col min="2697" max="2697" width="14" style="616" customWidth="1"/>
    <col min="2698" max="2700" width="8.125" style="616" customWidth="1"/>
    <col min="2701" max="2706" width="6" style="616" customWidth="1"/>
    <col min="2707" max="2708" width="9" style="616" customWidth="1"/>
    <col min="2709" max="2709" width="16.375" style="616" customWidth="1"/>
    <col min="2710" max="2710" width="9" style="616" customWidth="1"/>
    <col min="2711" max="2712" width="6.875" style="616" customWidth="1"/>
    <col min="2713" max="2714" width="6.375" style="616" customWidth="1"/>
    <col min="2715" max="2715" width="9" style="616" customWidth="1"/>
    <col min="2716" max="2716" width="5.5" style="616" customWidth="1"/>
    <col min="2717" max="2752" width="9" style="616" customWidth="1"/>
    <col min="2753" max="2753" width="15.375" style="616" bestFit="1" customWidth="1"/>
    <col min="2754" max="2754" width="16.5" style="616" bestFit="1" customWidth="1"/>
    <col min="2755" max="2760" width="9" style="616" customWidth="1"/>
    <col min="2761" max="2767" width="6" style="616" customWidth="1"/>
    <col min="2768" max="2785" width="5.25" style="616" customWidth="1"/>
    <col min="2786" max="2788" width="6.625" style="616" customWidth="1"/>
    <col min="2789" max="2791" width="9" style="616" customWidth="1"/>
    <col min="2792" max="2792" width="10.75" style="616" customWidth="1"/>
    <col min="2793" max="2795" width="9" style="616" customWidth="1"/>
    <col min="2796" max="2796" width="10.25" style="616" bestFit="1" customWidth="1"/>
    <col min="2797" max="2799" width="9" style="616" customWidth="1"/>
    <col min="2800" max="2800" width="9.25" style="616" bestFit="1" customWidth="1"/>
    <col min="2801" max="2802" width="9" style="616" customWidth="1"/>
    <col min="2803" max="2803" width="9.125" style="616" bestFit="1" customWidth="1"/>
    <col min="2804" max="2804" width="9.5" style="616" bestFit="1" customWidth="1"/>
    <col min="2805" max="2806" width="5.375" style="616" customWidth="1"/>
    <col min="2807" max="2807" width="9.25" style="616" bestFit="1" customWidth="1"/>
    <col min="2808" max="2808" width="10.25" style="616" bestFit="1" customWidth="1"/>
    <col min="2809" max="2809" width="7.875" style="616" customWidth="1"/>
    <col min="2810" max="2812" width="5.5" style="616" customWidth="1"/>
    <col min="2813" max="2816" width="8.5" style="616" customWidth="1"/>
    <col min="2817" max="2817" width="12" style="616" customWidth="1"/>
    <col min="2818" max="2838" width="8.5" style="616" customWidth="1"/>
    <col min="2839" max="2840" width="6.75" style="616" customWidth="1"/>
    <col min="2841" max="2842" width="8.625" style="616" customWidth="1"/>
    <col min="2843" max="2845" width="6.75" style="616" customWidth="1"/>
    <col min="2846" max="2851" width="6.375" style="616" customWidth="1"/>
    <col min="2852" max="2852" width="9" style="616" customWidth="1"/>
    <col min="2853" max="2853" width="6.375" style="616" customWidth="1"/>
    <col min="2854" max="2860" width="6.25" style="616" customWidth="1"/>
    <col min="2861" max="2866" width="9" style="616" customWidth="1"/>
    <col min="2867" max="2870" width="6.375" style="616" customWidth="1"/>
    <col min="2871" max="2879" width="9" style="616" customWidth="1"/>
    <col min="2880" max="2937" width="3.625" style="616" customWidth="1"/>
    <col min="2938" max="2942" width="9" style="616" customWidth="1"/>
    <col min="2943" max="2952" width="8.25" style="616"/>
    <col min="2953" max="2953" width="14" style="616" customWidth="1"/>
    <col min="2954" max="2956" width="8.125" style="616" customWidth="1"/>
    <col min="2957" max="2962" width="6" style="616" customWidth="1"/>
    <col min="2963" max="2964" width="9" style="616" customWidth="1"/>
    <col min="2965" max="2965" width="16.375" style="616" customWidth="1"/>
    <col min="2966" max="2966" width="9" style="616" customWidth="1"/>
    <col min="2967" max="2968" width="6.875" style="616" customWidth="1"/>
    <col min="2969" max="2970" width="6.375" style="616" customWidth="1"/>
    <col min="2971" max="2971" width="9" style="616" customWidth="1"/>
    <col min="2972" max="2972" width="5.5" style="616" customWidth="1"/>
    <col min="2973" max="3008" width="9" style="616" customWidth="1"/>
    <col min="3009" max="3009" width="15.375" style="616" bestFit="1" customWidth="1"/>
    <col min="3010" max="3010" width="16.5" style="616" bestFit="1" customWidth="1"/>
    <col min="3011" max="3016" width="9" style="616" customWidth="1"/>
    <col min="3017" max="3023" width="6" style="616" customWidth="1"/>
    <col min="3024" max="3041" width="5.25" style="616" customWidth="1"/>
    <col min="3042" max="3044" width="6.625" style="616" customWidth="1"/>
    <col min="3045" max="3047" width="9" style="616" customWidth="1"/>
    <col min="3048" max="3048" width="10.75" style="616" customWidth="1"/>
    <col min="3049" max="3051" width="9" style="616" customWidth="1"/>
    <col min="3052" max="3052" width="10.25" style="616" bestFit="1" customWidth="1"/>
    <col min="3053" max="3055" width="9" style="616" customWidth="1"/>
    <col min="3056" max="3056" width="9.25" style="616" bestFit="1" customWidth="1"/>
    <col min="3057" max="3058" width="9" style="616" customWidth="1"/>
    <col min="3059" max="3059" width="9.125" style="616" bestFit="1" customWidth="1"/>
    <col min="3060" max="3060" width="9.5" style="616" bestFit="1" customWidth="1"/>
    <col min="3061" max="3062" width="5.375" style="616" customWidth="1"/>
    <col min="3063" max="3063" width="9.25" style="616" bestFit="1" customWidth="1"/>
    <col min="3064" max="3064" width="10.25" style="616" bestFit="1" customWidth="1"/>
    <col min="3065" max="3065" width="7.875" style="616" customWidth="1"/>
    <col min="3066" max="3068" width="5.5" style="616" customWidth="1"/>
    <col min="3069" max="3072" width="8.5" style="616" customWidth="1"/>
    <col min="3073" max="3073" width="12" style="616" customWidth="1"/>
    <col min="3074" max="3094" width="8.5" style="616" customWidth="1"/>
    <col min="3095" max="3096" width="6.75" style="616" customWidth="1"/>
    <col min="3097" max="3098" width="8.625" style="616" customWidth="1"/>
    <col min="3099" max="3101" width="6.75" style="616" customWidth="1"/>
    <col min="3102" max="3107" width="6.375" style="616" customWidth="1"/>
    <col min="3108" max="3108" width="9" style="616" customWidth="1"/>
    <col min="3109" max="3109" width="6.375" style="616" customWidth="1"/>
    <col min="3110" max="3116" width="6.25" style="616" customWidth="1"/>
    <col min="3117" max="3122" width="9" style="616" customWidth="1"/>
    <col min="3123" max="3126" width="6.375" style="616" customWidth="1"/>
    <col min="3127" max="3135" width="9" style="616" customWidth="1"/>
    <col min="3136" max="3193" width="3.625" style="616" customWidth="1"/>
    <col min="3194" max="3198" width="9" style="616" customWidth="1"/>
    <col min="3199" max="3208" width="8.25" style="616"/>
    <col min="3209" max="3209" width="14" style="616" customWidth="1"/>
    <col min="3210" max="3212" width="8.125" style="616" customWidth="1"/>
    <col min="3213" max="3218" width="6" style="616" customWidth="1"/>
    <col min="3219" max="3220" width="9" style="616" customWidth="1"/>
    <col min="3221" max="3221" width="16.375" style="616" customWidth="1"/>
    <col min="3222" max="3222" width="9" style="616" customWidth="1"/>
    <col min="3223" max="3224" width="6.875" style="616" customWidth="1"/>
    <col min="3225" max="3226" width="6.375" style="616" customWidth="1"/>
    <col min="3227" max="3227" width="9" style="616" customWidth="1"/>
    <col min="3228" max="3228" width="5.5" style="616" customWidth="1"/>
    <col min="3229" max="3264" width="9" style="616" customWidth="1"/>
    <col min="3265" max="3265" width="15.375" style="616" bestFit="1" customWidth="1"/>
    <col min="3266" max="3266" width="16.5" style="616" bestFit="1" customWidth="1"/>
    <col min="3267" max="3272" width="9" style="616" customWidth="1"/>
    <col min="3273" max="3279" width="6" style="616" customWidth="1"/>
    <col min="3280" max="3297" width="5.25" style="616" customWidth="1"/>
    <col min="3298" max="3300" width="6.625" style="616" customWidth="1"/>
    <col min="3301" max="3303" width="9" style="616" customWidth="1"/>
    <col min="3304" max="3304" width="10.75" style="616" customWidth="1"/>
    <col min="3305" max="3307" width="9" style="616" customWidth="1"/>
    <col min="3308" max="3308" width="10.25" style="616" bestFit="1" customWidth="1"/>
    <col min="3309" max="3311" width="9" style="616" customWidth="1"/>
    <col min="3312" max="3312" width="9.25" style="616" bestFit="1" customWidth="1"/>
    <col min="3313" max="3314" width="9" style="616" customWidth="1"/>
    <col min="3315" max="3315" width="9.125" style="616" bestFit="1" customWidth="1"/>
    <col min="3316" max="3316" width="9.5" style="616" bestFit="1" customWidth="1"/>
    <col min="3317" max="3318" width="5.375" style="616" customWidth="1"/>
    <col min="3319" max="3319" width="9.25" style="616" bestFit="1" customWidth="1"/>
    <col min="3320" max="3320" width="10.25" style="616" bestFit="1" customWidth="1"/>
    <col min="3321" max="3321" width="7.875" style="616" customWidth="1"/>
    <col min="3322" max="3324" width="5.5" style="616" customWidth="1"/>
    <col min="3325" max="3328" width="8.5" style="616" customWidth="1"/>
    <col min="3329" max="3329" width="12" style="616" customWidth="1"/>
    <col min="3330" max="3350" width="8.5" style="616" customWidth="1"/>
    <col min="3351" max="3352" width="6.75" style="616" customWidth="1"/>
    <col min="3353" max="3354" width="8.625" style="616" customWidth="1"/>
    <col min="3355" max="3357" width="6.75" style="616" customWidth="1"/>
    <col min="3358" max="3363" width="6.375" style="616" customWidth="1"/>
    <col min="3364" max="3364" width="9" style="616" customWidth="1"/>
    <col min="3365" max="3365" width="6.375" style="616" customWidth="1"/>
    <col min="3366" max="3372" width="6.25" style="616" customWidth="1"/>
    <col min="3373" max="3378" width="9" style="616" customWidth="1"/>
    <col min="3379" max="3382" width="6.375" style="616" customWidth="1"/>
    <col min="3383" max="3391" width="9" style="616" customWidth="1"/>
    <col min="3392" max="3449" width="3.625" style="616" customWidth="1"/>
    <col min="3450" max="3454" width="9" style="616" customWidth="1"/>
    <col min="3455" max="3464" width="8.25" style="616"/>
    <col min="3465" max="3465" width="14" style="616" customWidth="1"/>
    <col min="3466" max="3468" width="8.125" style="616" customWidth="1"/>
    <col min="3469" max="3474" width="6" style="616" customWidth="1"/>
    <col min="3475" max="3476" width="9" style="616" customWidth="1"/>
    <col min="3477" max="3477" width="16.375" style="616" customWidth="1"/>
    <col min="3478" max="3478" width="9" style="616" customWidth="1"/>
    <col min="3479" max="3480" width="6.875" style="616" customWidth="1"/>
    <col min="3481" max="3482" width="6.375" style="616" customWidth="1"/>
    <col min="3483" max="3483" width="9" style="616" customWidth="1"/>
    <col min="3484" max="3484" width="5.5" style="616" customWidth="1"/>
    <col min="3485" max="3520" width="9" style="616" customWidth="1"/>
    <col min="3521" max="3521" width="15.375" style="616" bestFit="1" customWidth="1"/>
    <col min="3522" max="3522" width="16.5" style="616" bestFit="1" customWidth="1"/>
    <col min="3523" max="3528" width="9" style="616" customWidth="1"/>
    <col min="3529" max="3535" width="6" style="616" customWidth="1"/>
    <col min="3536" max="3553" width="5.25" style="616" customWidth="1"/>
    <col min="3554" max="3556" width="6.625" style="616" customWidth="1"/>
    <col min="3557" max="3559" width="9" style="616" customWidth="1"/>
    <col min="3560" max="3560" width="10.75" style="616" customWidth="1"/>
    <col min="3561" max="3563" width="9" style="616" customWidth="1"/>
    <col min="3564" max="3564" width="10.25" style="616" bestFit="1" customWidth="1"/>
    <col min="3565" max="3567" width="9" style="616" customWidth="1"/>
    <col min="3568" max="3568" width="9.25" style="616" bestFit="1" customWidth="1"/>
    <col min="3569" max="3570" width="9" style="616" customWidth="1"/>
    <col min="3571" max="3571" width="9.125" style="616" bestFit="1" customWidth="1"/>
    <col min="3572" max="3572" width="9.5" style="616" bestFit="1" customWidth="1"/>
    <col min="3573" max="3574" width="5.375" style="616" customWidth="1"/>
    <col min="3575" max="3575" width="9.25" style="616" bestFit="1" customWidth="1"/>
    <col min="3576" max="3576" width="10.25" style="616" bestFit="1" customWidth="1"/>
    <col min="3577" max="3577" width="7.875" style="616" customWidth="1"/>
    <col min="3578" max="3580" width="5.5" style="616" customWidth="1"/>
    <col min="3581" max="3584" width="8.5" style="616" customWidth="1"/>
    <col min="3585" max="3585" width="12" style="616" customWidth="1"/>
    <col min="3586" max="3606" width="8.5" style="616" customWidth="1"/>
    <col min="3607" max="3608" width="6.75" style="616" customWidth="1"/>
    <col min="3609" max="3610" width="8.625" style="616" customWidth="1"/>
    <col min="3611" max="3613" width="6.75" style="616" customWidth="1"/>
    <col min="3614" max="3619" width="6.375" style="616" customWidth="1"/>
    <col min="3620" max="3620" width="9" style="616" customWidth="1"/>
    <col min="3621" max="3621" width="6.375" style="616" customWidth="1"/>
    <col min="3622" max="3628" width="6.25" style="616" customWidth="1"/>
    <col min="3629" max="3634" width="9" style="616" customWidth="1"/>
    <col min="3635" max="3638" width="6.375" style="616" customWidth="1"/>
    <col min="3639" max="3647" width="9" style="616" customWidth="1"/>
    <col min="3648" max="3705" width="3.625" style="616" customWidth="1"/>
    <col min="3706" max="3710" width="9" style="616" customWidth="1"/>
    <col min="3711" max="3720" width="8.25" style="616"/>
    <col min="3721" max="3721" width="14" style="616" customWidth="1"/>
    <col min="3722" max="3724" width="8.125" style="616" customWidth="1"/>
    <col min="3725" max="3730" width="6" style="616" customWidth="1"/>
    <col min="3731" max="3732" width="9" style="616" customWidth="1"/>
    <col min="3733" max="3733" width="16.375" style="616" customWidth="1"/>
    <col min="3734" max="3734" width="9" style="616" customWidth="1"/>
    <col min="3735" max="3736" width="6.875" style="616" customWidth="1"/>
    <col min="3737" max="3738" width="6.375" style="616" customWidth="1"/>
    <col min="3739" max="3739" width="9" style="616" customWidth="1"/>
    <col min="3740" max="3740" width="5.5" style="616" customWidth="1"/>
    <col min="3741" max="3776" width="9" style="616" customWidth="1"/>
    <col min="3777" max="3777" width="15.375" style="616" bestFit="1" customWidth="1"/>
    <col min="3778" max="3778" width="16.5" style="616" bestFit="1" customWidth="1"/>
    <col min="3779" max="3784" width="9" style="616" customWidth="1"/>
    <col min="3785" max="3791" width="6" style="616" customWidth="1"/>
    <col min="3792" max="3809" width="5.25" style="616" customWidth="1"/>
    <col min="3810" max="3812" width="6.625" style="616" customWidth="1"/>
    <col min="3813" max="3815" width="9" style="616" customWidth="1"/>
    <col min="3816" max="3816" width="10.75" style="616" customWidth="1"/>
    <col min="3817" max="3819" width="9" style="616" customWidth="1"/>
    <col min="3820" max="3820" width="10.25" style="616" bestFit="1" customWidth="1"/>
    <col min="3821" max="3823" width="9" style="616" customWidth="1"/>
    <col min="3824" max="3824" width="9.25" style="616" bestFit="1" customWidth="1"/>
    <col min="3825" max="3826" width="9" style="616" customWidth="1"/>
    <col min="3827" max="3827" width="9.125" style="616" bestFit="1" customWidth="1"/>
    <col min="3828" max="3828" width="9.5" style="616" bestFit="1" customWidth="1"/>
    <col min="3829" max="3830" width="5.375" style="616" customWidth="1"/>
    <col min="3831" max="3831" width="9.25" style="616" bestFit="1" customWidth="1"/>
    <col min="3832" max="3832" width="10.25" style="616" bestFit="1" customWidth="1"/>
    <col min="3833" max="3833" width="7.875" style="616" customWidth="1"/>
    <col min="3834" max="3836" width="5.5" style="616" customWidth="1"/>
    <col min="3837" max="3840" width="8.5" style="616" customWidth="1"/>
    <col min="3841" max="3841" width="12" style="616" customWidth="1"/>
    <col min="3842" max="3862" width="8.5" style="616" customWidth="1"/>
    <col min="3863" max="3864" width="6.75" style="616" customWidth="1"/>
    <col min="3865" max="3866" width="8.625" style="616" customWidth="1"/>
    <col min="3867" max="3869" width="6.75" style="616" customWidth="1"/>
    <col min="3870" max="3875" width="6.375" style="616" customWidth="1"/>
    <col min="3876" max="3876" width="9" style="616" customWidth="1"/>
    <col min="3877" max="3877" width="6.375" style="616" customWidth="1"/>
    <col min="3878" max="3884" width="6.25" style="616" customWidth="1"/>
    <col min="3885" max="3890" width="9" style="616" customWidth="1"/>
    <col min="3891" max="3894" width="6.375" style="616" customWidth="1"/>
    <col min="3895" max="3903" width="9" style="616" customWidth="1"/>
    <col min="3904" max="3961" width="3.625" style="616" customWidth="1"/>
    <col min="3962" max="3966" width="9" style="616" customWidth="1"/>
    <col min="3967" max="3976" width="8.25" style="616"/>
    <col min="3977" max="3977" width="14" style="616" customWidth="1"/>
    <col min="3978" max="3980" width="8.125" style="616" customWidth="1"/>
    <col min="3981" max="3986" width="6" style="616" customWidth="1"/>
    <col min="3987" max="3988" width="9" style="616" customWidth="1"/>
    <col min="3989" max="3989" width="16.375" style="616" customWidth="1"/>
    <col min="3990" max="3990" width="9" style="616" customWidth="1"/>
    <col min="3991" max="3992" width="6.875" style="616" customWidth="1"/>
    <col min="3993" max="3994" width="6.375" style="616" customWidth="1"/>
    <col min="3995" max="3995" width="9" style="616" customWidth="1"/>
    <col min="3996" max="3996" width="5.5" style="616" customWidth="1"/>
    <col min="3997" max="4032" width="9" style="616" customWidth="1"/>
    <col min="4033" max="4033" width="15.375" style="616" bestFit="1" customWidth="1"/>
    <col min="4034" max="4034" width="16.5" style="616" bestFit="1" customWidth="1"/>
    <col min="4035" max="4040" width="9" style="616" customWidth="1"/>
    <col min="4041" max="4047" width="6" style="616" customWidth="1"/>
    <col min="4048" max="4065" width="5.25" style="616" customWidth="1"/>
    <col min="4066" max="4068" width="6.625" style="616" customWidth="1"/>
    <col min="4069" max="4071" width="9" style="616" customWidth="1"/>
    <col min="4072" max="4072" width="10.75" style="616" customWidth="1"/>
    <col min="4073" max="4075" width="9" style="616" customWidth="1"/>
    <col min="4076" max="4076" width="10.25" style="616" bestFit="1" customWidth="1"/>
    <col min="4077" max="4079" width="9" style="616" customWidth="1"/>
    <col min="4080" max="4080" width="9.25" style="616" bestFit="1" customWidth="1"/>
    <col min="4081" max="4082" width="9" style="616" customWidth="1"/>
    <col min="4083" max="4083" width="9.125" style="616" bestFit="1" customWidth="1"/>
    <col min="4084" max="4084" width="9.5" style="616" bestFit="1" customWidth="1"/>
    <col min="4085" max="4086" width="5.375" style="616" customWidth="1"/>
    <col min="4087" max="4087" width="9.25" style="616" bestFit="1" customWidth="1"/>
    <col min="4088" max="4088" width="10.25" style="616" bestFit="1" customWidth="1"/>
    <col min="4089" max="4089" width="7.875" style="616" customWidth="1"/>
    <col min="4090" max="4092" width="5.5" style="616" customWidth="1"/>
    <col min="4093" max="4096" width="8.5" style="616" customWidth="1"/>
    <col min="4097" max="4097" width="12" style="616" customWidth="1"/>
    <col min="4098" max="4118" width="8.5" style="616" customWidth="1"/>
    <col min="4119" max="4120" width="6.75" style="616" customWidth="1"/>
    <col min="4121" max="4122" width="8.625" style="616" customWidth="1"/>
    <col min="4123" max="4125" width="6.75" style="616" customWidth="1"/>
    <col min="4126" max="4131" width="6.375" style="616" customWidth="1"/>
    <col min="4132" max="4132" width="9" style="616" customWidth="1"/>
    <col min="4133" max="4133" width="6.375" style="616" customWidth="1"/>
    <col min="4134" max="4140" width="6.25" style="616" customWidth="1"/>
    <col min="4141" max="4146" width="9" style="616" customWidth="1"/>
    <col min="4147" max="4150" width="6.375" style="616" customWidth="1"/>
    <col min="4151" max="4159" width="9" style="616" customWidth="1"/>
    <col min="4160" max="4217" width="3.625" style="616" customWidth="1"/>
    <col min="4218" max="4222" width="9" style="616" customWidth="1"/>
    <col min="4223" max="4232" width="8.25" style="616"/>
    <col min="4233" max="4233" width="14" style="616" customWidth="1"/>
    <col min="4234" max="4236" width="8.125" style="616" customWidth="1"/>
    <col min="4237" max="4242" width="6" style="616" customWidth="1"/>
    <col min="4243" max="4244" width="9" style="616" customWidth="1"/>
    <col min="4245" max="4245" width="16.375" style="616" customWidth="1"/>
    <col min="4246" max="4246" width="9" style="616" customWidth="1"/>
    <col min="4247" max="4248" width="6.875" style="616" customWidth="1"/>
    <col min="4249" max="4250" width="6.375" style="616" customWidth="1"/>
    <col min="4251" max="4251" width="9" style="616" customWidth="1"/>
    <col min="4252" max="4252" width="5.5" style="616" customWidth="1"/>
    <col min="4253" max="4288" width="9" style="616" customWidth="1"/>
    <col min="4289" max="4289" width="15.375" style="616" bestFit="1" customWidth="1"/>
    <col min="4290" max="4290" width="16.5" style="616" bestFit="1" customWidth="1"/>
    <col min="4291" max="4296" width="9" style="616" customWidth="1"/>
    <col min="4297" max="4303" width="6" style="616" customWidth="1"/>
    <col min="4304" max="4321" width="5.25" style="616" customWidth="1"/>
    <col min="4322" max="4324" width="6.625" style="616" customWidth="1"/>
    <col min="4325" max="4327" width="9" style="616" customWidth="1"/>
    <col min="4328" max="4328" width="10.75" style="616" customWidth="1"/>
    <col min="4329" max="4331" width="9" style="616" customWidth="1"/>
    <col min="4332" max="4332" width="10.25" style="616" bestFit="1" customWidth="1"/>
    <col min="4333" max="4335" width="9" style="616" customWidth="1"/>
    <col min="4336" max="4336" width="9.25" style="616" bestFit="1" customWidth="1"/>
    <col min="4337" max="4338" width="9" style="616" customWidth="1"/>
    <col min="4339" max="4339" width="9.125" style="616" bestFit="1" customWidth="1"/>
    <col min="4340" max="4340" width="9.5" style="616" bestFit="1" customWidth="1"/>
    <col min="4341" max="4342" width="5.375" style="616" customWidth="1"/>
    <col min="4343" max="4343" width="9.25" style="616" bestFit="1" customWidth="1"/>
    <col min="4344" max="4344" width="10.25" style="616" bestFit="1" customWidth="1"/>
    <col min="4345" max="4345" width="7.875" style="616" customWidth="1"/>
    <col min="4346" max="4348" width="5.5" style="616" customWidth="1"/>
    <col min="4349" max="4352" width="8.5" style="616" customWidth="1"/>
    <col min="4353" max="4353" width="12" style="616" customWidth="1"/>
    <col min="4354" max="4374" width="8.5" style="616" customWidth="1"/>
    <col min="4375" max="4376" width="6.75" style="616" customWidth="1"/>
    <col min="4377" max="4378" width="8.625" style="616" customWidth="1"/>
    <col min="4379" max="4381" width="6.75" style="616" customWidth="1"/>
    <col min="4382" max="4387" width="6.375" style="616" customWidth="1"/>
    <col min="4388" max="4388" width="9" style="616" customWidth="1"/>
    <col min="4389" max="4389" width="6.375" style="616" customWidth="1"/>
    <col min="4390" max="4396" width="6.25" style="616" customWidth="1"/>
    <col min="4397" max="4402" width="9" style="616" customWidth="1"/>
    <col min="4403" max="4406" width="6.375" style="616" customWidth="1"/>
    <col min="4407" max="4415" width="9" style="616" customWidth="1"/>
    <col min="4416" max="4473" width="3.625" style="616" customWidth="1"/>
    <col min="4474" max="4478" width="9" style="616" customWidth="1"/>
    <col min="4479" max="4488" width="8.25" style="616"/>
    <col min="4489" max="4489" width="14" style="616" customWidth="1"/>
    <col min="4490" max="4492" width="8.125" style="616" customWidth="1"/>
    <col min="4493" max="4498" width="6" style="616" customWidth="1"/>
    <col min="4499" max="4500" width="9" style="616" customWidth="1"/>
    <col min="4501" max="4501" width="16.375" style="616" customWidth="1"/>
    <col min="4502" max="4502" width="9" style="616" customWidth="1"/>
    <col min="4503" max="4504" width="6.875" style="616" customWidth="1"/>
    <col min="4505" max="4506" width="6.375" style="616" customWidth="1"/>
    <col min="4507" max="4507" width="9" style="616" customWidth="1"/>
    <col min="4508" max="4508" width="5.5" style="616" customWidth="1"/>
    <col min="4509" max="4544" width="9" style="616" customWidth="1"/>
    <col min="4545" max="4545" width="15.375" style="616" bestFit="1" customWidth="1"/>
    <col min="4546" max="4546" width="16.5" style="616" bestFit="1" customWidth="1"/>
    <col min="4547" max="4552" width="9" style="616" customWidth="1"/>
    <col min="4553" max="4559" width="6" style="616" customWidth="1"/>
    <col min="4560" max="4577" width="5.25" style="616" customWidth="1"/>
    <col min="4578" max="4580" width="6.625" style="616" customWidth="1"/>
    <col min="4581" max="4583" width="9" style="616" customWidth="1"/>
    <col min="4584" max="4584" width="10.75" style="616" customWidth="1"/>
    <col min="4585" max="4587" width="9" style="616" customWidth="1"/>
    <col min="4588" max="4588" width="10.25" style="616" bestFit="1" customWidth="1"/>
    <col min="4589" max="4591" width="9" style="616" customWidth="1"/>
    <col min="4592" max="4592" width="9.25" style="616" bestFit="1" customWidth="1"/>
    <col min="4593" max="4594" width="9" style="616" customWidth="1"/>
    <col min="4595" max="4595" width="9.125" style="616" bestFit="1" customWidth="1"/>
    <col min="4596" max="4596" width="9.5" style="616" bestFit="1" customWidth="1"/>
    <col min="4597" max="4598" width="5.375" style="616" customWidth="1"/>
    <col min="4599" max="4599" width="9.25" style="616" bestFit="1" customWidth="1"/>
    <col min="4600" max="4600" width="10.25" style="616" bestFit="1" customWidth="1"/>
    <col min="4601" max="4601" width="7.875" style="616" customWidth="1"/>
    <col min="4602" max="4604" width="5.5" style="616" customWidth="1"/>
    <col min="4605" max="4608" width="8.5" style="616" customWidth="1"/>
    <col min="4609" max="4609" width="12" style="616" customWidth="1"/>
    <col min="4610" max="4630" width="8.5" style="616" customWidth="1"/>
    <col min="4631" max="4632" width="6.75" style="616" customWidth="1"/>
    <col min="4633" max="4634" width="8.625" style="616" customWidth="1"/>
    <col min="4635" max="4637" width="6.75" style="616" customWidth="1"/>
    <col min="4638" max="4643" width="6.375" style="616" customWidth="1"/>
    <col min="4644" max="4644" width="9" style="616" customWidth="1"/>
    <col min="4645" max="4645" width="6.375" style="616" customWidth="1"/>
    <col min="4646" max="4652" width="6.25" style="616" customWidth="1"/>
    <col min="4653" max="4658" width="9" style="616" customWidth="1"/>
    <col min="4659" max="4662" width="6.375" style="616" customWidth="1"/>
    <col min="4663" max="4671" width="9" style="616" customWidth="1"/>
    <col min="4672" max="4729" width="3.625" style="616" customWidth="1"/>
    <col min="4730" max="4734" width="9" style="616" customWidth="1"/>
    <col min="4735" max="4744" width="8.25" style="616"/>
    <col min="4745" max="4745" width="14" style="616" customWidth="1"/>
    <col min="4746" max="4748" width="8.125" style="616" customWidth="1"/>
    <col min="4749" max="4754" width="6" style="616" customWidth="1"/>
    <col min="4755" max="4756" width="9" style="616" customWidth="1"/>
    <col min="4757" max="4757" width="16.375" style="616" customWidth="1"/>
    <col min="4758" max="4758" width="9" style="616" customWidth="1"/>
    <col min="4759" max="4760" width="6.875" style="616" customWidth="1"/>
    <col min="4761" max="4762" width="6.375" style="616" customWidth="1"/>
    <col min="4763" max="4763" width="9" style="616" customWidth="1"/>
    <col min="4764" max="4764" width="5.5" style="616" customWidth="1"/>
    <col min="4765" max="4800" width="9" style="616" customWidth="1"/>
    <col min="4801" max="4801" width="15.375" style="616" bestFit="1" customWidth="1"/>
    <col min="4802" max="4802" width="16.5" style="616" bestFit="1" customWidth="1"/>
    <col min="4803" max="4808" width="9" style="616" customWidth="1"/>
    <col min="4809" max="4815" width="6" style="616" customWidth="1"/>
    <col min="4816" max="4833" width="5.25" style="616" customWidth="1"/>
    <col min="4834" max="4836" width="6.625" style="616" customWidth="1"/>
    <col min="4837" max="4839" width="9" style="616" customWidth="1"/>
    <col min="4840" max="4840" width="10.75" style="616" customWidth="1"/>
    <col min="4841" max="4843" width="9" style="616" customWidth="1"/>
    <col min="4844" max="4844" width="10.25" style="616" bestFit="1" customWidth="1"/>
    <col min="4845" max="4847" width="9" style="616" customWidth="1"/>
    <col min="4848" max="4848" width="9.25" style="616" bestFit="1" customWidth="1"/>
    <col min="4849" max="4850" width="9" style="616" customWidth="1"/>
    <col min="4851" max="4851" width="9.125" style="616" bestFit="1" customWidth="1"/>
    <col min="4852" max="4852" width="9.5" style="616" bestFit="1" customWidth="1"/>
    <col min="4853" max="4854" width="5.375" style="616" customWidth="1"/>
    <col min="4855" max="4855" width="9.25" style="616" bestFit="1" customWidth="1"/>
    <col min="4856" max="4856" width="10.25" style="616" bestFit="1" customWidth="1"/>
    <col min="4857" max="4857" width="7.875" style="616" customWidth="1"/>
    <col min="4858" max="4860" width="5.5" style="616" customWidth="1"/>
    <col min="4861" max="4864" width="8.5" style="616" customWidth="1"/>
    <col min="4865" max="4865" width="12" style="616" customWidth="1"/>
    <col min="4866" max="4886" width="8.5" style="616" customWidth="1"/>
    <col min="4887" max="4888" width="6.75" style="616" customWidth="1"/>
    <col min="4889" max="4890" width="8.625" style="616" customWidth="1"/>
    <col min="4891" max="4893" width="6.75" style="616" customWidth="1"/>
    <col min="4894" max="4899" width="6.375" style="616" customWidth="1"/>
    <col min="4900" max="4900" width="9" style="616" customWidth="1"/>
    <col min="4901" max="4901" width="6.375" style="616" customWidth="1"/>
    <col min="4902" max="4908" width="6.25" style="616" customWidth="1"/>
    <col min="4909" max="4914" width="9" style="616" customWidth="1"/>
    <col min="4915" max="4918" width="6.375" style="616" customWidth="1"/>
    <col min="4919" max="4927" width="9" style="616" customWidth="1"/>
    <col min="4928" max="4985" width="3.625" style="616" customWidth="1"/>
    <col min="4986" max="4990" width="9" style="616" customWidth="1"/>
    <col min="4991" max="5000" width="8.25" style="616"/>
    <col min="5001" max="5001" width="14" style="616" customWidth="1"/>
    <col min="5002" max="5004" width="8.125" style="616" customWidth="1"/>
    <col min="5005" max="5010" width="6" style="616" customWidth="1"/>
    <col min="5011" max="5012" width="9" style="616" customWidth="1"/>
    <col min="5013" max="5013" width="16.375" style="616" customWidth="1"/>
    <col min="5014" max="5014" width="9" style="616" customWidth="1"/>
    <col min="5015" max="5016" width="6.875" style="616" customWidth="1"/>
    <col min="5017" max="5018" width="6.375" style="616" customWidth="1"/>
    <col min="5019" max="5019" width="9" style="616" customWidth="1"/>
    <col min="5020" max="5020" width="5.5" style="616" customWidth="1"/>
    <col min="5021" max="5056" width="9" style="616" customWidth="1"/>
    <col min="5057" max="5057" width="15.375" style="616" bestFit="1" customWidth="1"/>
    <col min="5058" max="5058" width="16.5" style="616" bestFit="1" customWidth="1"/>
    <col min="5059" max="5064" width="9" style="616" customWidth="1"/>
    <col min="5065" max="5071" width="6" style="616" customWidth="1"/>
    <col min="5072" max="5089" width="5.25" style="616" customWidth="1"/>
    <col min="5090" max="5092" width="6.625" style="616" customWidth="1"/>
    <col min="5093" max="5095" width="9" style="616" customWidth="1"/>
    <col min="5096" max="5096" width="10.75" style="616" customWidth="1"/>
    <col min="5097" max="5099" width="9" style="616" customWidth="1"/>
    <col min="5100" max="5100" width="10.25" style="616" bestFit="1" customWidth="1"/>
    <col min="5101" max="5103" width="9" style="616" customWidth="1"/>
    <col min="5104" max="5104" width="9.25" style="616" bestFit="1" customWidth="1"/>
    <col min="5105" max="5106" width="9" style="616" customWidth="1"/>
    <col min="5107" max="5107" width="9.125" style="616" bestFit="1" customWidth="1"/>
    <col min="5108" max="5108" width="9.5" style="616" bestFit="1" customWidth="1"/>
    <col min="5109" max="5110" width="5.375" style="616" customWidth="1"/>
    <col min="5111" max="5111" width="9.25" style="616" bestFit="1" customWidth="1"/>
    <col min="5112" max="5112" width="10.25" style="616" bestFit="1" customWidth="1"/>
    <col min="5113" max="5113" width="7.875" style="616" customWidth="1"/>
    <col min="5114" max="5116" width="5.5" style="616" customWidth="1"/>
    <col min="5117" max="5120" width="8.5" style="616" customWidth="1"/>
    <col min="5121" max="5121" width="12" style="616" customWidth="1"/>
    <col min="5122" max="5142" width="8.5" style="616" customWidth="1"/>
    <col min="5143" max="5144" width="6.75" style="616" customWidth="1"/>
    <col min="5145" max="5146" width="8.625" style="616" customWidth="1"/>
    <col min="5147" max="5149" width="6.75" style="616" customWidth="1"/>
    <col min="5150" max="5155" width="6.375" style="616" customWidth="1"/>
    <col min="5156" max="5156" width="9" style="616" customWidth="1"/>
    <col min="5157" max="5157" width="6.375" style="616" customWidth="1"/>
    <col min="5158" max="5164" width="6.25" style="616" customWidth="1"/>
    <col min="5165" max="5170" width="9" style="616" customWidth="1"/>
    <col min="5171" max="5174" width="6.375" style="616" customWidth="1"/>
    <col min="5175" max="5183" width="9" style="616" customWidth="1"/>
    <col min="5184" max="5241" width="3.625" style="616" customWidth="1"/>
    <col min="5242" max="5246" width="9" style="616" customWidth="1"/>
    <col min="5247" max="5256" width="8.25" style="616"/>
    <col min="5257" max="5257" width="14" style="616" customWidth="1"/>
    <col min="5258" max="5260" width="8.125" style="616" customWidth="1"/>
    <col min="5261" max="5266" width="6" style="616" customWidth="1"/>
    <col min="5267" max="5268" width="9" style="616" customWidth="1"/>
    <col min="5269" max="5269" width="16.375" style="616" customWidth="1"/>
    <col min="5270" max="5270" width="9" style="616" customWidth="1"/>
    <col min="5271" max="5272" width="6.875" style="616" customWidth="1"/>
    <col min="5273" max="5274" width="6.375" style="616" customWidth="1"/>
    <col min="5275" max="5275" width="9" style="616" customWidth="1"/>
    <col min="5276" max="5276" width="5.5" style="616" customWidth="1"/>
    <col min="5277" max="5312" width="9" style="616" customWidth="1"/>
    <col min="5313" max="5313" width="15.375" style="616" bestFit="1" customWidth="1"/>
    <col min="5314" max="5314" width="16.5" style="616" bestFit="1" customWidth="1"/>
    <col min="5315" max="5320" width="9" style="616" customWidth="1"/>
    <col min="5321" max="5327" width="6" style="616" customWidth="1"/>
    <col min="5328" max="5345" width="5.25" style="616" customWidth="1"/>
    <col min="5346" max="5348" width="6.625" style="616" customWidth="1"/>
    <col min="5349" max="5351" width="9" style="616" customWidth="1"/>
    <col min="5352" max="5352" width="10.75" style="616" customWidth="1"/>
    <col min="5353" max="5355" width="9" style="616" customWidth="1"/>
    <col min="5356" max="5356" width="10.25" style="616" bestFit="1" customWidth="1"/>
    <col min="5357" max="5359" width="9" style="616" customWidth="1"/>
    <col min="5360" max="5360" width="9.25" style="616" bestFit="1" customWidth="1"/>
    <col min="5361" max="5362" width="9" style="616" customWidth="1"/>
    <col min="5363" max="5363" width="9.125" style="616" bestFit="1" customWidth="1"/>
    <col min="5364" max="5364" width="9.5" style="616" bestFit="1" customWidth="1"/>
    <col min="5365" max="5366" width="5.375" style="616" customWidth="1"/>
    <col min="5367" max="5367" width="9.25" style="616" bestFit="1" customWidth="1"/>
    <col min="5368" max="5368" width="10.25" style="616" bestFit="1" customWidth="1"/>
    <col min="5369" max="5369" width="7.875" style="616" customWidth="1"/>
    <col min="5370" max="5372" width="5.5" style="616" customWidth="1"/>
    <col min="5373" max="5376" width="8.5" style="616" customWidth="1"/>
    <col min="5377" max="5377" width="12" style="616" customWidth="1"/>
    <col min="5378" max="5398" width="8.5" style="616" customWidth="1"/>
    <col min="5399" max="5400" width="6.75" style="616" customWidth="1"/>
    <col min="5401" max="5402" width="8.625" style="616" customWidth="1"/>
    <col min="5403" max="5405" width="6.75" style="616" customWidth="1"/>
    <col min="5406" max="5411" width="6.375" style="616" customWidth="1"/>
    <col min="5412" max="5412" width="9" style="616" customWidth="1"/>
    <col min="5413" max="5413" width="6.375" style="616" customWidth="1"/>
    <col min="5414" max="5420" width="6.25" style="616" customWidth="1"/>
    <col min="5421" max="5426" width="9" style="616" customWidth="1"/>
    <col min="5427" max="5430" width="6.375" style="616" customWidth="1"/>
    <col min="5431" max="5439" width="9" style="616" customWidth="1"/>
    <col min="5440" max="5497" width="3.625" style="616" customWidth="1"/>
    <col min="5498" max="5502" width="9" style="616" customWidth="1"/>
    <col min="5503" max="5512" width="8.25" style="616"/>
    <col min="5513" max="5513" width="14" style="616" customWidth="1"/>
    <col min="5514" max="5516" width="8.125" style="616" customWidth="1"/>
    <col min="5517" max="5522" width="6" style="616" customWidth="1"/>
    <col min="5523" max="5524" width="9" style="616" customWidth="1"/>
    <col min="5525" max="5525" width="16.375" style="616" customWidth="1"/>
    <col min="5526" max="5526" width="9" style="616" customWidth="1"/>
    <col min="5527" max="5528" width="6.875" style="616" customWidth="1"/>
    <col min="5529" max="5530" width="6.375" style="616" customWidth="1"/>
    <col min="5531" max="5531" width="9" style="616" customWidth="1"/>
    <col min="5532" max="5532" width="5.5" style="616" customWidth="1"/>
    <col min="5533" max="5568" width="9" style="616" customWidth="1"/>
    <col min="5569" max="5569" width="15.375" style="616" bestFit="1" customWidth="1"/>
    <col min="5570" max="5570" width="16.5" style="616" bestFit="1" customWidth="1"/>
    <col min="5571" max="5576" width="9" style="616" customWidth="1"/>
    <col min="5577" max="5583" width="6" style="616" customWidth="1"/>
    <col min="5584" max="5601" width="5.25" style="616" customWidth="1"/>
    <col min="5602" max="5604" width="6.625" style="616" customWidth="1"/>
    <col min="5605" max="5607" width="9" style="616" customWidth="1"/>
    <col min="5608" max="5608" width="10.75" style="616" customWidth="1"/>
    <col min="5609" max="5611" width="9" style="616" customWidth="1"/>
    <col min="5612" max="5612" width="10.25" style="616" bestFit="1" customWidth="1"/>
    <col min="5613" max="5615" width="9" style="616" customWidth="1"/>
    <col min="5616" max="5616" width="9.25" style="616" bestFit="1" customWidth="1"/>
    <col min="5617" max="5618" width="9" style="616" customWidth="1"/>
    <col min="5619" max="5619" width="9.125" style="616" bestFit="1" customWidth="1"/>
    <col min="5620" max="5620" width="9.5" style="616" bestFit="1" customWidth="1"/>
    <col min="5621" max="5622" width="5.375" style="616" customWidth="1"/>
    <col min="5623" max="5623" width="9.25" style="616" bestFit="1" customWidth="1"/>
    <col min="5624" max="5624" width="10.25" style="616" bestFit="1" customWidth="1"/>
    <col min="5625" max="5625" width="7.875" style="616" customWidth="1"/>
    <col min="5626" max="5628" width="5.5" style="616" customWidth="1"/>
    <col min="5629" max="5632" width="8.5" style="616" customWidth="1"/>
    <col min="5633" max="5633" width="12" style="616" customWidth="1"/>
    <col min="5634" max="5654" width="8.5" style="616" customWidth="1"/>
    <col min="5655" max="5656" width="6.75" style="616" customWidth="1"/>
    <col min="5657" max="5658" width="8.625" style="616" customWidth="1"/>
    <col min="5659" max="5661" width="6.75" style="616" customWidth="1"/>
    <col min="5662" max="5667" width="6.375" style="616" customWidth="1"/>
    <col min="5668" max="5668" width="9" style="616" customWidth="1"/>
    <col min="5669" max="5669" width="6.375" style="616" customWidth="1"/>
    <col min="5670" max="5676" width="6.25" style="616" customWidth="1"/>
    <col min="5677" max="5682" width="9" style="616" customWidth="1"/>
    <col min="5683" max="5686" width="6.375" style="616" customWidth="1"/>
    <col min="5687" max="5695" width="9" style="616" customWidth="1"/>
    <col min="5696" max="5753" width="3.625" style="616" customWidth="1"/>
    <col min="5754" max="5758" width="9" style="616" customWidth="1"/>
    <col min="5759" max="5768" width="8.25" style="616"/>
    <col min="5769" max="5769" width="14" style="616" customWidth="1"/>
    <col min="5770" max="5772" width="8.125" style="616" customWidth="1"/>
    <col min="5773" max="5778" width="6" style="616" customWidth="1"/>
    <col min="5779" max="5780" width="9" style="616" customWidth="1"/>
    <col min="5781" max="5781" width="16.375" style="616" customWidth="1"/>
    <col min="5782" max="5782" width="9" style="616" customWidth="1"/>
    <col min="5783" max="5784" width="6.875" style="616" customWidth="1"/>
    <col min="5785" max="5786" width="6.375" style="616" customWidth="1"/>
    <col min="5787" max="5787" width="9" style="616" customWidth="1"/>
    <col min="5788" max="5788" width="5.5" style="616" customWidth="1"/>
    <col min="5789" max="5824" width="9" style="616" customWidth="1"/>
    <col min="5825" max="5825" width="15.375" style="616" bestFit="1" customWidth="1"/>
    <col min="5826" max="5826" width="16.5" style="616" bestFit="1" customWidth="1"/>
    <col min="5827" max="5832" width="9" style="616" customWidth="1"/>
    <col min="5833" max="5839" width="6" style="616" customWidth="1"/>
    <col min="5840" max="5857" width="5.25" style="616" customWidth="1"/>
    <col min="5858" max="5860" width="6.625" style="616" customWidth="1"/>
    <col min="5861" max="5863" width="9" style="616" customWidth="1"/>
    <col min="5864" max="5864" width="10.75" style="616" customWidth="1"/>
    <col min="5865" max="5867" width="9" style="616" customWidth="1"/>
    <col min="5868" max="5868" width="10.25" style="616" bestFit="1" customWidth="1"/>
    <col min="5869" max="5871" width="9" style="616" customWidth="1"/>
    <col min="5872" max="5872" width="9.25" style="616" bestFit="1" customWidth="1"/>
    <col min="5873" max="5874" width="9" style="616" customWidth="1"/>
    <col min="5875" max="5875" width="9.125" style="616" bestFit="1" customWidth="1"/>
    <col min="5876" max="5876" width="9.5" style="616" bestFit="1" customWidth="1"/>
    <col min="5877" max="5878" width="5.375" style="616" customWidth="1"/>
    <col min="5879" max="5879" width="9.25" style="616" bestFit="1" customWidth="1"/>
    <col min="5880" max="5880" width="10.25" style="616" bestFit="1" customWidth="1"/>
    <col min="5881" max="5881" width="7.875" style="616" customWidth="1"/>
    <col min="5882" max="5884" width="5.5" style="616" customWidth="1"/>
    <col min="5885" max="5888" width="8.5" style="616" customWidth="1"/>
    <col min="5889" max="5889" width="12" style="616" customWidth="1"/>
    <col min="5890" max="5910" width="8.5" style="616" customWidth="1"/>
    <col min="5911" max="5912" width="6.75" style="616" customWidth="1"/>
    <col min="5913" max="5914" width="8.625" style="616" customWidth="1"/>
    <col min="5915" max="5917" width="6.75" style="616" customWidth="1"/>
    <col min="5918" max="5923" width="6.375" style="616" customWidth="1"/>
    <col min="5924" max="5924" width="9" style="616" customWidth="1"/>
    <col min="5925" max="5925" width="6.375" style="616" customWidth="1"/>
    <col min="5926" max="5932" width="6.25" style="616" customWidth="1"/>
    <col min="5933" max="5938" width="9" style="616" customWidth="1"/>
    <col min="5939" max="5942" width="6.375" style="616" customWidth="1"/>
    <col min="5943" max="5951" width="9" style="616" customWidth="1"/>
    <col min="5952" max="6009" width="3.625" style="616" customWidth="1"/>
    <col min="6010" max="6014" width="9" style="616" customWidth="1"/>
    <col min="6015" max="6024" width="8.25" style="616"/>
    <col min="6025" max="6025" width="14" style="616" customWidth="1"/>
    <col min="6026" max="6028" width="8.125" style="616" customWidth="1"/>
    <col min="6029" max="6034" width="6" style="616" customWidth="1"/>
    <col min="6035" max="6036" width="9" style="616" customWidth="1"/>
    <col min="6037" max="6037" width="16.375" style="616" customWidth="1"/>
    <col min="6038" max="6038" width="9" style="616" customWidth="1"/>
    <col min="6039" max="6040" width="6.875" style="616" customWidth="1"/>
    <col min="6041" max="6042" width="6.375" style="616" customWidth="1"/>
    <col min="6043" max="6043" width="9" style="616" customWidth="1"/>
    <col min="6044" max="6044" width="5.5" style="616" customWidth="1"/>
    <col min="6045" max="6080" width="9" style="616" customWidth="1"/>
    <col min="6081" max="6081" width="15.375" style="616" bestFit="1" customWidth="1"/>
    <col min="6082" max="6082" width="16.5" style="616" bestFit="1" customWidth="1"/>
    <col min="6083" max="6088" width="9" style="616" customWidth="1"/>
    <col min="6089" max="6095" width="6" style="616" customWidth="1"/>
    <col min="6096" max="6113" width="5.25" style="616" customWidth="1"/>
    <col min="6114" max="6116" width="6.625" style="616" customWidth="1"/>
    <col min="6117" max="6119" width="9" style="616" customWidth="1"/>
    <col min="6120" max="6120" width="10.75" style="616" customWidth="1"/>
    <col min="6121" max="6123" width="9" style="616" customWidth="1"/>
    <col min="6124" max="6124" width="10.25" style="616" bestFit="1" customWidth="1"/>
    <col min="6125" max="6127" width="9" style="616" customWidth="1"/>
    <col min="6128" max="6128" width="9.25" style="616" bestFit="1" customWidth="1"/>
    <col min="6129" max="6130" width="9" style="616" customWidth="1"/>
    <col min="6131" max="6131" width="9.125" style="616" bestFit="1" customWidth="1"/>
    <col min="6132" max="6132" width="9.5" style="616" bestFit="1" customWidth="1"/>
    <col min="6133" max="6134" width="5.375" style="616" customWidth="1"/>
    <col min="6135" max="6135" width="9.25" style="616" bestFit="1" customWidth="1"/>
    <col min="6136" max="6136" width="10.25" style="616" bestFit="1" customWidth="1"/>
    <col min="6137" max="6137" width="7.875" style="616" customWidth="1"/>
    <col min="6138" max="6140" width="5.5" style="616" customWidth="1"/>
    <col min="6141" max="6144" width="8.5" style="616" customWidth="1"/>
    <col min="6145" max="6145" width="12" style="616" customWidth="1"/>
    <col min="6146" max="6166" width="8.5" style="616" customWidth="1"/>
    <col min="6167" max="6168" width="6.75" style="616" customWidth="1"/>
    <col min="6169" max="6170" width="8.625" style="616" customWidth="1"/>
    <col min="6171" max="6173" width="6.75" style="616" customWidth="1"/>
    <col min="6174" max="6179" width="6.375" style="616" customWidth="1"/>
    <col min="6180" max="6180" width="9" style="616" customWidth="1"/>
    <col min="6181" max="6181" width="6.375" style="616" customWidth="1"/>
    <col min="6182" max="6188" width="6.25" style="616" customWidth="1"/>
    <col min="6189" max="6194" width="9" style="616" customWidth="1"/>
    <col min="6195" max="6198" width="6.375" style="616" customWidth="1"/>
    <col min="6199" max="6207" width="9" style="616" customWidth="1"/>
    <col min="6208" max="6265" width="3.625" style="616" customWidth="1"/>
    <col min="6266" max="6270" width="9" style="616" customWidth="1"/>
    <col min="6271" max="6280" width="8.25" style="616"/>
    <col min="6281" max="6281" width="14" style="616" customWidth="1"/>
    <col min="6282" max="6284" width="8.125" style="616" customWidth="1"/>
    <col min="6285" max="6290" width="6" style="616" customWidth="1"/>
    <col min="6291" max="6292" width="9" style="616" customWidth="1"/>
    <col min="6293" max="6293" width="16.375" style="616" customWidth="1"/>
    <col min="6294" max="6294" width="9" style="616" customWidth="1"/>
    <col min="6295" max="6296" width="6.875" style="616" customWidth="1"/>
    <col min="6297" max="6298" width="6.375" style="616" customWidth="1"/>
    <col min="6299" max="6299" width="9" style="616" customWidth="1"/>
    <col min="6300" max="6300" width="5.5" style="616" customWidth="1"/>
    <col min="6301" max="6336" width="9" style="616" customWidth="1"/>
    <col min="6337" max="6337" width="15.375" style="616" bestFit="1" customWidth="1"/>
    <col min="6338" max="6338" width="16.5" style="616" bestFit="1" customWidth="1"/>
    <col min="6339" max="6344" width="9" style="616" customWidth="1"/>
    <col min="6345" max="6351" width="6" style="616" customWidth="1"/>
    <col min="6352" max="6369" width="5.25" style="616" customWidth="1"/>
    <col min="6370" max="6372" width="6.625" style="616" customWidth="1"/>
    <col min="6373" max="6375" width="9" style="616" customWidth="1"/>
    <col min="6376" max="6376" width="10.75" style="616" customWidth="1"/>
    <col min="6377" max="6379" width="9" style="616" customWidth="1"/>
    <col min="6380" max="6380" width="10.25" style="616" bestFit="1" customWidth="1"/>
    <col min="6381" max="6383" width="9" style="616" customWidth="1"/>
    <col min="6384" max="6384" width="9.25" style="616" bestFit="1" customWidth="1"/>
    <col min="6385" max="6386" width="9" style="616" customWidth="1"/>
    <col min="6387" max="6387" width="9.125" style="616" bestFit="1" customWidth="1"/>
    <col min="6388" max="6388" width="9.5" style="616" bestFit="1" customWidth="1"/>
    <col min="6389" max="6390" width="5.375" style="616" customWidth="1"/>
    <col min="6391" max="6391" width="9.25" style="616" bestFit="1" customWidth="1"/>
    <col min="6392" max="6392" width="10.25" style="616" bestFit="1" customWidth="1"/>
    <col min="6393" max="6393" width="7.875" style="616" customWidth="1"/>
    <col min="6394" max="6396" width="5.5" style="616" customWidth="1"/>
    <col min="6397" max="6400" width="8.5" style="616" customWidth="1"/>
    <col min="6401" max="6401" width="12" style="616" customWidth="1"/>
    <col min="6402" max="6422" width="8.5" style="616" customWidth="1"/>
    <col min="6423" max="6424" width="6.75" style="616" customWidth="1"/>
    <col min="6425" max="6426" width="8.625" style="616" customWidth="1"/>
    <col min="6427" max="6429" width="6.75" style="616" customWidth="1"/>
    <col min="6430" max="6435" width="6.375" style="616" customWidth="1"/>
    <col min="6436" max="6436" width="9" style="616" customWidth="1"/>
    <col min="6437" max="6437" width="6.375" style="616" customWidth="1"/>
    <col min="6438" max="6444" width="6.25" style="616" customWidth="1"/>
    <col min="6445" max="6450" width="9" style="616" customWidth="1"/>
    <col min="6451" max="6454" width="6.375" style="616" customWidth="1"/>
    <col min="6455" max="6463" width="9" style="616" customWidth="1"/>
    <col min="6464" max="6521" width="3.625" style="616" customWidth="1"/>
    <col min="6522" max="6526" width="9" style="616" customWidth="1"/>
    <col min="6527" max="6536" width="8.25" style="616"/>
    <col min="6537" max="6537" width="14" style="616" customWidth="1"/>
    <col min="6538" max="6540" width="8.125" style="616" customWidth="1"/>
    <col min="6541" max="6546" width="6" style="616" customWidth="1"/>
    <col min="6547" max="6548" width="9" style="616" customWidth="1"/>
    <col min="6549" max="6549" width="16.375" style="616" customWidth="1"/>
    <col min="6550" max="6550" width="9" style="616" customWidth="1"/>
    <col min="6551" max="6552" width="6.875" style="616" customWidth="1"/>
    <col min="6553" max="6554" width="6.375" style="616" customWidth="1"/>
    <col min="6555" max="6555" width="9" style="616" customWidth="1"/>
    <col min="6556" max="6556" width="5.5" style="616" customWidth="1"/>
    <col min="6557" max="6592" width="9" style="616" customWidth="1"/>
    <col min="6593" max="6593" width="15.375" style="616" bestFit="1" customWidth="1"/>
    <col min="6594" max="6594" width="16.5" style="616" bestFit="1" customWidth="1"/>
    <col min="6595" max="6600" width="9" style="616" customWidth="1"/>
    <col min="6601" max="6607" width="6" style="616" customWidth="1"/>
    <col min="6608" max="6625" width="5.25" style="616" customWidth="1"/>
    <col min="6626" max="6628" width="6.625" style="616" customWidth="1"/>
    <col min="6629" max="6631" width="9" style="616" customWidth="1"/>
    <col min="6632" max="6632" width="10.75" style="616" customWidth="1"/>
    <col min="6633" max="6635" width="9" style="616" customWidth="1"/>
    <col min="6636" max="6636" width="10.25" style="616" bestFit="1" customWidth="1"/>
    <col min="6637" max="6639" width="9" style="616" customWidth="1"/>
    <col min="6640" max="6640" width="9.25" style="616" bestFit="1" customWidth="1"/>
    <col min="6641" max="6642" width="9" style="616" customWidth="1"/>
    <col min="6643" max="6643" width="9.125" style="616" bestFit="1" customWidth="1"/>
    <col min="6644" max="6644" width="9.5" style="616" bestFit="1" customWidth="1"/>
    <col min="6645" max="6646" width="5.375" style="616" customWidth="1"/>
    <col min="6647" max="6647" width="9.25" style="616" bestFit="1" customWidth="1"/>
    <col min="6648" max="6648" width="10.25" style="616" bestFit="1" customWidth="1"/>
    <col min="6649" max="6649" width="7.875" style="616" customWidth="1"/>
    <col min="6650" max="6652" width="5.5" style="616" customWidth="1"/>
    <col min="6653" max="6656" width="8.5" style="616" customWidth="1"/>
    <col min="6657" max="6657" width="12" style="616" customWidth="1"/>
    <col min="6658" max="6678" width="8.5" style="616" customWidth="1"/>
    <col min="6679" max="6680" width="6.75" style="616" customWidth="1"/>
    <col min="6681" max="6682" width="8.625" style="616" customWidth="1"/>
    <col min="6683" max="6685" width="6.75" style="616" customWidth="1"/>
    <col min="6686" max="6691" width="6.375" style="616" customWidth="1"/>
    <col min="6692" max="6692" width="9" style="616" customWidth="1"/>
    <col min="6693" max="6693" width="6.375" style="616" customWidth="1"/>
    <col min="6694" max="6700" width="6.25" style="616" customWidth="1"/>
    <col min="6701" max="6706" width="9" style="616" customWidth="1"/>
    <col min="6707" max="6710" width="6.375" style="616" customWidth="1"/>
    <col min="6711" max="6719" width="9" style="616" customWidth="1"/>
    <col min="6720" max="6777" width="3.625" style="616" customWidth="1"/>
    <col min="6778" max="6782" width="9" style="616" customWidth="1"/>
    <col min="6783" max="6792" width="8.25" style="616"/>
    <col min="6793" max="6793" width="14" style="616" customWidth="1"/>
    <col min="6794" max="6796" width="8.125" style="616" customWidth="1"/>
    <col min="6797" max="6802" width="6" style="616" customWidth="1"/>
    <col min="6803" max="6804" width="9" style="616" customWidth="1"/>
    <col min="6805" max="6805" width="16.375" style="616" customWidth="1"/>
    <col min="6806" max="6806" width="9" style="616" customWidth="1"/>
    <col min="6807" max="6808" width="6.875" style="616" customWidth="1"/>
    <col min="6809" max="6810" width="6.375" style="616" customWidth="1"/>
    <col min="6811" max="6811" width="9" style="616" customWidth="1"/>
    <col min="6812" max="6812" width="5.5" style="616" customWidth="1"/>
    <col min="6813" max="6848" width="9" style="616" customWidth="1"/>
    <col min="6849" max="6849" width="15.375" style="616" bestFit="1" customWidth="1"/>
    <col min="6850" max="6850" width="16.5" style="616" bestFit="1" customWidth="1"/>
    <col min="6851" max="6856" width="9" style="616" customWidth="1"/>
    <col min="6857" max="6863" width="6" style="616" customWidth="1"/>
    <col min="6864" max="6881" width="5.25" style="616" customWidth="1"/>
    <col min="6882" max="6884" width="6.625" style="616" customWidth="1"/>
    <col min="6885" max="6887" width="9" style="616" customWidth="1"/>
    <col min="6888" max="6888" width="10.75" style="616" customWidth="1"/>
    <col min="6889" max="6891" width="9" style="616" customWidth="1"/>
    <col min="6892" max="6892" width="10.25" style="616" bestFit="1" customWidth="1"/>
    <col min="6893" max="6895" width="9" style="616" customWidth="1"/>
    <col min="6896" max="6896" width="9.25" style="616" bestFit="1" customWidth="1"/>
    <col min="6897" max="6898" width="9" style="616" customWidth="1"/>
    <col min="6899" max="6899" width="9.125" style="616" bestFit="1" customWidth="1"/>
    <col min="6900" max="6900" width="9.5" style="616" bestFit="1" customWidth="1"/>
    <col min="6901" max="6902" width="5.375" style="616" customWidth="1"/>
    <col min="6903" max="6903" width="9.25" style="616" bestFit="1" customWidth="1"/>
    <col min="6904" max="6904" width="10.25" style="616" bestFit="1" customWidth="1"/>
    <col min="6905" max="6905" width="7.875" style="616" customWidth="1"/>
    <col min="6906" max="6908" width="5.5" style="616" customWidth="1"/>
    <col min="6909" max="6912" width="8.5" style="616" customWidth="1"/>
    <col min="6913" max="6913" width="12" style="616" customWidth="1"/>
    <col min="6914" max="6934" width="8.5" style="616" customWidth="1"/>
    <col min="6935" max="6936" width="6.75" style="616" customWidth="1"/>
    <col min="6937" max="6938" width="8.625" style="616" customWidth="1"/>
    <col min="6939" max="6941" width="6.75" style="616" customWidth="1"/>
    <col min="6942" max="6947" width="6.375" style="616" customWidth="1"/>
    <col min="6948" max="6948" width="9" style="616" customWidth="1"/>
    <col min="6949" max="6949" width="6.375" style="616" customWidth="1"/>
    <col min="6950" max="6956" width="6.25" style="616" customWidth="1"/>
    <col min="6957" max="6962" width="9" style="616" customWidth="1"/>
    <col min="6963" max="6966" width="6.375" style="616" customWidth="1"/>
    <col min="6967" max="6975" width="9" style="616" customWidth="1"/>
    <col min="6976" max="7033" width="3.625" style="616" customWidth="1"/>
    <col min="7034" max="7038" width="9" style="616" customWidth="1"/>
    <col min="7039" max="7048" width="8.25" style="616"/>
    <col min="7049" max="7049" width="14" style="616" customWidth="1"/>
    <col min="7050" max="7052" width="8.125" style="616" customWidth="1"/>
    <col min="7053" max="7058" width="6" style="616" customWidth="1"/>
    <col min="7059" max="7060" width="9" style="616" customWidth="1"/>
    <col min="7061" max="7061" width="16.375" style="616" customWidth="1"/>
    <col min="7062" max="7062" width="9" style="616" customWidth="1"/>
    <col min="7063" max="7064" width="6.875" style="616" customWidth="1"/>
    <col min="7065" max="7066" width="6.375" style="616" customWidth="1"/>
    <col min="7067" max="7067" width="9" style="616" customWidth="1"/>
    <col min="7068" max="7068" width="5.5" style="616" customWidth="1"/>
    <col min="7069" max="7104" width="9" style="616" customWidth="1"/>
    <col min="7105" max="7105" width="15.375" style="616" bestFit="1" customWidth="1"/>
    <col min="7106" max="7106" width="16.5" style="616" bestFit="1" customWidth="1"/>
    <col min="7107" max="7112" width="9" style="616" customWidth="1"/>
    <col min="7113" max="7119" width="6" style="616" customWidth="1"/>
    <col min="7120" max="7137" width="5.25" style="616" customWidth="1"/>
    <col min="7138" max="7140" width="6.625" style="616" customWidth="1"/>
    <col min="7141" max="7143" width="9" style="616" customWidth="1"/>
    <col min="7144" max="7144" width="10.75" style="616" customWidth="1"/>
    <col min="7145" max="7147" width="9" style="616" customWidth="1"/>
    <col min="7148" max="7148" width="10.25" style="616" bestFit="1" customWidth="1"/>
    <col min="7149" max="7151" width="9" style="616" customWidth="1"/>
    <col min="7152" max="7152" width="9.25" style="616" bestFit="1" customWidth="1"/>
    <col min="7153" max="7154" width="9" style="616" customWidth="1"/>
    <col min="7155" max="7155" width="9.125" style="616" bestFit="1" customWidth="1"/>
    <col min="7156" max="7156" width="9.5" style="616" bestFit="1" customWidth="1"/>
    <col min="7157" max="7158" width="5.375" style="616" customWidth="1"/>
    <col min="7159" max="7159" width="9.25" style="616" bestFit="1" customWidth="1"/>
    <col min="7160" max="7160" width="10.25" style="616" bestFit="1" customWidth="1"/>
    <col min="7161" max="7161" width="7.875" style="616" customWidth="1"/>
    <col min="7162" max="7164" width="5.5" style="616" customWidth="1"/>
    <col min="7165" max="7168" width="8.5" style="616" customWidth="1"/>
    <col min="7169" max="7169" width="12" style="616" customWidth="1"/>
    <col min="7170" max="7190" width="8.5" style="616" customWidth="1"/>
    <col min="7191" max="7192" width="6.75" style="616" customWidth="1"/>
    <col min="7193" max="7194" width="8.625" style="616" customWidth="1"/>
    <col min="7195" max="7197" width="6.75" style="616" customWidth="1"/>
    <col min="7198" max="7203" width="6.375" style="616" customWidth="1"/>
    <col min="7204" max="7204" width="9" style="616" customWidth="1"/>
    <col min="7205" max="7205" width="6.375" style="616" customWidth="1"/>
    <col min="7206" max="7212" width="6.25" style="616" customWidth="1"/>
    <col min="7213" max="7218" width="9" style="616" customWidth="1"/>
    <col min="7219" max="7222" width="6.375" style="616" customWidth="1"/>
    <col min="7223" max="7231" width="9" style="616" customWidth="1"/>
    <col min="7232" max="7289" width="3.625" style="616" customWidth="1"/>
    <col min="7290" max="7294" width="9" style="616" customWidth="1"/>
    <col min="7295" max="7304" width="8.25" style="616"/>
    <col min="7305" max="7305" width="14" style="616" customWidth="1"/>
    <col min="7306" max="7308" width="8.125" style="616" customWidth="1"/>
    <col min="7309" max="7314" width="6" style="616" customWidth="1"/>
    <col min="7315" max="7316" width="9" style="616" customWidth="1"/>
    <col min="7317" max="7317" width="16.375" style="616" customWidth="1"/>
    <col min="7318" max="7318" width="9" style="616" customWidth="1"/>
    <col min="7319" max="7320" width="6.875" style="616" customWidth="1"/>
    <col min="7321" max="7322" width="6.375" style="616" customWidth="1"/>
    <col min="7323" max="7323" width="9" style="616" customWidth="1"/>
    <col min="7324" max="7324" width="5.5" style="616" customWidth="1"/>
    <col min="7325" max="7360" width="9" style="616" customWidth="1"/>
    <col min="7361" max="7361" width="15.375" style="616" bestFit="1" customWidth="1"/>
    <col min="7362" max="7362" width="16.5" style="616" bestFit="1" customWidth="1"/>
    <col min="7363" max="7368" width="9" style="616" customWidth="1"/>
    <col min="7369" max="7375" width="6" style="616" customWidth="1"/>
    <col min="7376" max="7393" width="5.25" style="616" customWidth="1"/>
    <col min="7394" max="7396" width="6.625" style="616" customWidth="1"/>
    <col min="7397" max="7399" width="9" style="616" customWidth="1"/>
    <col min="7400" max="7400" width="10.75" style="616" customWidth="1"/>
    <col min="7401" max="7403" width="9" style="616" customWidth="1"/>
    <col min="7404" max="7404" width="10.25" style="616" bestFit="1" customWidth="1"/>
    <col min="7405" max="7407" width="9" style="616" customWidth="1"/>
    <col min="7408" max="7408" width="9.25" style="616" bestFit="1" customWidth="1"/>
    <col min="7409" max="7410" width="9" style="616" customWidth="1"/>
    <col min="7411" max="7411" width="9.125" style="616" bestFit="1" customWidth="1"/>
    <col min="7412" max="7412" width="9.5" style="616" bestFit="1" customWidth="1"/>
    <col min="7413" max="7414" width="5.375" style="616" customWidth="1"/>
    <col min="7415" max="7415" width="9.25" style="616" bestFit="1" customWidth="1"/>
    <col min="7416" max="7416" width="10.25" style="616" bestFit="1" customWidth="1"/>
    <col min="7417" max="7417" width="7.875" style="616" customWidth="1"/>
    <col min="7418" max="7420" width="5.5" style="616" customWidth="1"/>
    <col min="7421" max="7424" width="8.5" style="616" customWidth="1"/>
    <col min="7425" max="7425" width="12" style="616" customWidth="1"/>
    <col min="7426" max="7446" width="8.5" style="616" customWidth="1"/>
    <col min="7447" max="7448" width="6.75" style="616" customWidth="1"/>
    <col min="7449" max="7450" width="8.625" style="616" customWidth="1"/>
    <col min="7451" max="7453" width="6.75" style="616" customWidth="1"/>
    <col min="7454" max="7459" width="6.375" style="616" customWidth="1"/>
    <col min="7460" max="7460" width="9" style="616" customWidth="1"/>
    <col min="7461" max="7461" width="6.375" style="616" customWidth="1"/>
    <col min="7462" max="7468" width="6.25" style="616" customWidth="1"/>
    <col min="7469" max="7474" width="9" style="616" customWidth="1"/>
    <col min="7475" max="7478" width="6.375" style="616" customWidth="1"/>
    <col min="7479" max="7487" width="9" style="616" customWidth="1"/>
    <col min="7488" max="7545" width="3.625" style="616" customWidth="1"/>
    <col min="7546" max="7550" width="9" style="616" customWidth="1"/>
    <col min="7551" max="7560" width="8.25" style="616"/>
    <col min="7561" max="7561" width="14" style="616" customWidth="1"/>
    <col min="7562" max="7564" width="8.125" style="616" customWidth="1"/>
    <col min="7565" max="7570" width="6" style="616" customWidth="1"/>
    <col min="7571" max="7572" width="9" style="616" customWidth="1"/>
    <col min="7573" max="7573" width="16.375" style="616" customWidth="1"/>
    <col min="7574" max="7574" width="9" style="616" customWidth="1"/>
    <col min="7575" max="7576" width="6.875" style="616" customWidth="1"/>
    <col min="7577" max="7578" width="6.375" style="616" customWidth="1"/>
    <col min="7579" max="7579" width="9" style="616" customWidth="1"/>
    <col min="7580" max="7580" width="5.5" style="616" customWidth="1"/>
    <col min="7581" max="7616" width="9" style="616" customWidth="1"/>
    <col min="7617" max="7617" width="15.375" style="616" bestFit="1" customWidth="1"/>
    <col min="7618" max="7618" width="16.5" style="616" bestFit="1" customWidth="1"/>
    <col min="7619" max="7624" width="9" style="616" customWidth="1"/>
    <col min="7625" max="7631" width="6" style="616" customWidth="1"/>
    <col min="7632" max="7649" width="5.25" style="616" customWidth="1"/>
    <col min="7650" max="7652" width="6.625" style="616" customWidth="1"/>
    <col min="7653" max="7655" width="9" style="616" customWidth="1"/>
    <col min="7656" max="7656" width="10.75" style="616" customWidth="1"/>
    <col min="7657" max="7659" width="9" style="616" customWidth="1"/>
    <col min="7660" max="7660" width="10.25" style="616" bestFit="1" customWidth="1"/>
    <col min="7661" max="7663" width="9" style="616" customWidth="1"/>
    <col min="7664" max="7664" width="9.25" style="616" bestFit="1" customWidth="1"/>
    <col min="7665" max="7666" width="9" style="616" customWidth="1"/>
    <col min="7667" max="7667" width="9.125" style="616" bestFit="1" customWidth="1"/>
    <col min="7668" max="7668" width="9.5" style="616" bestFit="1" customWidth="1"/>
    <col min="7669" max="7670" width="5.375" style="616" customWidth="1"/>
    <col min="7671" max="7671" width="9.25" style="616" bestFit="1" customWidth="1"/>
    <col min="7672" max="7672" width="10.25" style="616" bestFit="1" customWidth="1"/>
    <col min="7673" max="7673" width="7.875" style="616" customWidth="1"/>
    <col min="7674" max="7676" width="5.5" style="616" customWidth="1"/>
    <col min="7677" max="7680" width="8.5" style="616" customWidth="1"/>
    <col min="7681" max="7681" width="12" style="616" customWidth="1"/>
    <col min="7682" max="7702" width="8.5" style="616" customWidth="1"/>
    <col min="7703" max="7704" width="6.75" style="616" customWidth="1"/>
    <col min="7705" max="7706" width="8.625" style="616" customWidth="1"/>
    <col min="7707" max="7709" width="6.75" style="616" customWidth="1"/>
    <col min="7710" max="7715" width="6.375" style="616" customWidth="1"/>
    <col min="7716" max="7716" width="9" style="616" customWidth="1"/>
    <col min="7717" max="7717" width="6.375" style="616" customWidth="1"/>
    <col min="7718" max="7724" width="6.25" style="616" customWidth="1"/>
    <col min="7725" max="7730" width="9" style="616" customWidth="1"/>
    <col min="7731" max="7734" width="6.375" style="616" customWidth="1"/>
    <col min="7735" max="7743" width="9" style="616" customWidth="1"/>
    <col min="7744" max="7801" width="3.625" style="616" customWidth="1"/>
    <col min="7802" max="7806" width="9" style="616" customWidth="1"/>
    <col min="7807" max="7816" width="8.25" style="616"/>
    <col min="7817" max="7817" width="14" style="616" customWidth="1"/>
    <col min="7818" max="7820" width="8.125" style="616" customWidth="1"/>
    <col min="7821" max="7826" width="6" style="616" customWidth="1"/>
    <col min="7827" max="7828" width="9" style="616" customWidth="1"/>
    <col min="7829" max="7829" width="16.375" style="616" customWidth="1"/>
    <col min="7830" max="7830" width="9" style="616" customWidth="1"/>
    <col min="7831" max="7832" width="6.875" style="616" customWidth="1"/>
    <col min="7833" max="7834" width="6.375" style="616" customWidth="1"/>
    <col min="7835" max="7835" width="9" style="616" customWidth="1"/>
    <col min="7836" max="7836" width="5.5" style="616" customWidth="1"/>
    <col min="7837" max="7872" width="9" style="616" customWidth="1"/>
    <col min="7873" max="7873" width="15.375" style="616" bestFit="1" customWidth="1"/>
    <col min="7874" max="7874" width="16.5" style="616" bestFit="1" customWidth="1"/>
    <col min="7875" max="7880" width="9" style="616" customWidth="1"/>
    <col min="7881" max="7887" width="6" style="616" customWidth="1"/>
    <col min="7888" max="7905" width="5.25" style="616" customWidth="1"/>
    <col min="7906" max="7908" width="6.625" style="616" customWidth="1"/>
    <col min="7909" max="7911" width="9" style="616" customWidth="1"/>
    <col min="7912" max="7912" width="10.75" style="616" customWidth="1"/>
    <col min="7913" max="7915" width="9" style="616" customWidth="1"/>
    <col min="7916" max="7916" width="10.25" style="616" bestFit="1" customWidth="1"/>
    <col min="7917" max="7919" width="9" style="616" customWidth="1"/>
    <col min="7920" max="7920" width="9.25" style="616" bestFit="1" customWidth="1"/>
    <col min="7921" max="7922" width="9" style="616" customWidth="1"/>
    <col min="7923" max="7923" width="9.125" style="616" bestFit="1" customWidth="1"/>
    <col min="7924" max="7924" width="9.5" style="616" bestFit="1" customWidth="1"/>
    <col min="7925" max="7926" width="5.375" style="616" customWidth="1"/>
    <col min="7927" max="7927" width="9.25" style="616" bestFit="1" customWidth="1"/>
    <col min="7928" max="7928" width="10.25" style="616" bestFit="1" customWidth="1"/>
    <col min="7929" max="7929" width="7.875" style="616" customWidth="1"/>
    <col min="7930" max="7932" width="5.5" style="616" customWidth="1"/>
    <col min="7933" max="7936" width="8.5" style="616" customWidth="1"/>
    <col min="7937" max="7937" width="12" style="616" customWidth="1"/>
    <col min="7938" max="7958" width="8.5" style="616" customWidth="1"/>
    <col min="7959" max="7960" width="6.75" style="616" customWidth="1"/>
    <col min="7961" max="7962" width="8.625" style="616" customWidth="1"/>
    <col min="7963" max="7965" width="6.75" style="616" customWidth="1"/>
    <col min="7966" max="7971" width="6.375" style="616" customWidth="1"/>
    <col min="7972" max="7972" width="9" style="616" customWidth="1"/>
    <col min="7973" max="7973" width="6.375" style="616" customWidth="1"/>
    <col min="7974" max="7980" width="6.25" style="616" customWidth="1"/>
    <col min="7981" max="7986" width="9" style="616" customWidth="1"/>
    <col min="7987" max="7990" width="6.375" style="616" customWidth="1"/>
    <col min="7991" max="7999" width="9" style="616" customWidth="1"/>
    <col min="8000" max="8057" width="3.625" style="616" customWidth="1"/>
    <col min="8058" max="8062" width="9" style="616" customWidth="1"/>
    <col min="8063" max="8072" width="8.25" style="616"/>
    <col min="8073" max="8073" width="14" style="616" customWidth="1"/>
    <col min="8074" max="8076" width="8.125" style="616" customWidth="1"/>
    <col min="8077" max="8082" width="6" style="616" customWidth="1"/>
    <col min="8083" max="8084" width="9" style="616" customWidth="1"/>
    <col min="8085" max="8085" width="16.375" style="616" customWidth="1"/>
    <col min="8086" max="8086" width="9" style="616" customWidth="1"/>
    <col min="8087" max="8088" width="6.875" style="616" customWidth="1"/>
    <col min="8089" max="8090" width="6.375" style="616" customWidth="1"/>
    <col min="8091" max="8091" width="9" style="616" customWidth="1"/>
    <col min="8092" max="8092" width="5.5" style="616" customWidth="1"/>
    <col min="8093" max="8128" width="9" style="616" customWidth="1"/>
    <col min="8129" max="8129" width="15.375" style="616" bestFit="1" customWidth="1"/>
    <col min="8130" max="8130" width="16.5" style="616" bestFit="1" customWidth="1"/>
    <col min="8131" max="8136" width="9" style="616" customWidth="1"/>
    <col min="8137" max="8143" width="6" style="616" customWidth="1"/>
    <col min="8144" max="8161" width="5.25" style="616" customWidth="1"/>
    <col min="8162" max="8164" width="6.625" style="616" customWidth="1"/>
    <col min="8165" max="8167" width="9" style="616" customWidth="1"/>
    <col min="8168" max="8168" width="10.75" style="616" customWidth="1"/>
    <col min="8169" max="8171" width="9" style="616" customWidth="1"/>
    <col min="8172" max="8172" width="10.25" style="616" bestFit="1" customWidth="1"/>
    <col min="8173" max="8175" width="9" style="616" customWidth="1"/>
    <col min="8176" max="8176" width="9.25" style="616" bestFit="1" customWidth="1"/>
    <col min="8177" max="8178" width="9" style="616" customWidth="1"/>
    <col min="8179" max="8179" width="9.125" style="616" bestFit="1" customWidth="1"/>
    <col min="8180" max="8180" width="9.5" style="616" bestFit="1" customWidth="1"/>
    <col min="8181" max="8182" width="5.375" style="616" customWidth="1"/>
    <col min="8183" max="8183" width="9.25" style="616" bestFit="1" customWidth="1"/>
    <col min="8184" max="8184" width="10.25" style="616" bestFit="1" customWidth="1"/>
    <col min="8185" max="8185" width="7.875" style="616" customWidth="1"/>
    <col min="8186" max="8188" width="5.5" style="616" customWidth="1"/>
    <col min="8189" max="8192" width="8.5" style="616" customWidth="1"/>
    <col min="8193" max="8193" width="12" style="616" customWidth="1"/>
    <col min="8194" max="8214" width="8.5" style="616" customWidth="1"/>
    <col min="8215" max="8216" width="6.75" style="616" customWidth="1"/>
    <col min="8217" max="8218" width="8.625" style="616" customWidth="1"/>
    <col min="8219" max="8221" width="6.75" style="616" customWidth="1"/>
    <col min="8222" max="8227" width="6.375" style="616" customWidth="1"/>
    <col min="8228" max="8228" width="9" style="616" customWidth="1"/>
    <col min="8229" max="8229" width="6.375" style="616" customWidth="1"/>
    <col min="8230" max="8236" width="6.25" style="616" customWidth="1"/>
    <col min="8237" max="8242" width="9" style="616" customWidth="1"/>
    <col min="8243" max="8246" width="6.375" style="616" customWidth="1"/>
    <col min="8247" max="8255" width="9" style="616" customWidth="1"/>
    <col min="8256" max="8313" width="3.625" style="616" customWidth="1"/>
    <col min="8314" max="8318" width="9" style="616" customWidth="1"/>
    <col min="8319" max="8328" width="8.25" style="616"/>
    <col min="8329" max="8329" width="14" style="616" customWidth="1"/>
    <col min="8330" max="8332" width="8.125" style="616" customWidth="1"/>
    <col min="8333" max="8338" width="6" style="616" customWidth="1"/>
    <col min="8339" max="8340" width="9" style="616" customWidth="1"/>
    <col min="8341" max="8341" width="16.375" style="616" customWidth="1"/>
    <col min="8342" max="8342" width="9" style="616" customWidth="1"/>
    <col min="8343" max="8344" width="6.875" style="616" customWidth="1"/>
    <col min="8345" max="8346" width="6.375" style="616" customWidth="1"/>
    <col min="8347" max="8347" width="9" style="616" customWidth="1"/>
    <col min="8348" max="8348" width="5.5" style="616" customWidth="1"/>
    <col min="8349" max="8384" width="9" style="616" customWidth="1"/>
    <col min="8385" max="8385" width="15.375" style="616" bestFit="1" customWidth="1"/>
    <col min="8386" max="8386" width="16.5" style="616" bestFit="1" customWidth="1"/>
    <col min="8387" max="8392" width="9" style="616" customWidth="1"/>
    <col min="8393" max="8399" width="6" style="616" customWidth="1"/>
    <col min="8400" max="8417" width="5.25" style="616" customWidth="1"/>
    <col min="8418" max="8420" width="6.625" style="616" customWidth="1"/>
    <col min="8421" max="8423" width="9" style="616" customWidth="1"/>
    <col min="8424" max="8424" width="10.75" style="616" customWidth="1"/>
    <col min="8425" max="8427" width="9" style="616" customWidth="1"/>
    <col min="8428" max="8428" width="10.25" style="616" bestFit="1" customWidth="1"/>
    <col min="8429" max="8431" width="9" style="616" customWidth="1"/>
    <col min="8432" max="8432" width="9.25" style="616" bestFit="1" customWidth="1"/>
    <col min="8433" max="8434" width="9" style="616" customWidth="1"/>
    <col min="8435" max="8435" width="9.125" style="616" bestFit="1" customWidth="1"/>
    <col min="8436" max="8436" width="9.5" style="616" bestFit="1" customWidth="1"/>
    <col min="8437" max="8438" width="5.375" style="616" customWidth="1"/>
    <col min="8439" max="8439" width="9.25" style="616" bestFit="1" customWidth="1"/>
    <col min="8440" max="8440" width="10.25" style="616" bestFit="1" customWidth="1"/>
    <col min="8441" max="8441" width="7.875" style="616" customWidth="1"/>
    <col min="8442" max="8444" width="5.5" style="616" customWidth="1"/>
    <col min="8445" max="8448" width="8.5" style="616" customWidth="1"/>
    <col min="8449" max="8449" width="12" style="616" customWidth="1"/>
    <col min="8450" max="8470" width="8.5" style="616" customWidth="1"/>
    <col min="8471" max="8472" width="6.75" style="616" customWidth="1"/>
    <col min="8473" max="8474" width="8.625" style="616" customWidth="1"/>
    <col min="8475" max="8477" width="6.75" style="616" customWidth="1"/>
    <col min="8478" max="8483" width="6.375" style="616" customWidth="1"/>
    <col min="8484" max="8484" width="9" style="616" customWidth="1"/>
    <col min="8485" max="8485" width="6.375" style="616" customWidth="1"/>
    <col min="8486" max="8492" width="6.25" style="616" customWidth="1"/>
    <col min="8493" max="8498" width="9" style="616" customWidth="1"/>
    <col min="8499" max="8502" width="6.375" style="616" customWidth="1"/>
    <col min="8503" max="8511" width="9" style="616" customWidth="1"/>
    <col min="8512" max="8569" width="3.625" style="616" customWidth="1"/>
    <col min="8570" max="8574" width="9" style="616" customWidth="1"/>
    <col min="8575" max="8584" width="8.25" style="616"/>
    <col min="8585" max="8585" width="14" style="616" customWidth="1"/>
    <col min="8586" max="8588" width="8.125" style="616" customWidth="1"/>
    <col min="8589" max="8594" width="6" style="616" customWidth="1"/>
    <col min="8595" max="8596" width="9" style="616" customWidth="1"/>
    <col min="8597" max="8597" width="16.375" style="616" customWidth="1"/>
    <col min="8598" max="8598" width="9" style="616" customWidth="1"/>
    <col min="8599" max="8600" width="6.875" style="616" customWidth="1"/>
    <col min="8601" max="8602" width="6.375" style="616" customWidth="1"/>
    <col min="8603" max="8603" width="9" style="616" customWidth="1"/>
    <col min="8604" max="8604" width="5.5" style="616" customWidth="1"/>
    <col min="8605" max="8640" width="9" style="616" customWidth="1"/>
    <col min="8641" max="8641" width="15.375" style="616" bestFit="1" customWidth="1"/>
    <col min="8642" max="8642" width="16.5" style="616" bestFit="1" customWidth="1"/>
    <col min="8643" max="8648" width="9" style="616" customWidth="1"/>
    <col min="8649" max="8655" width="6" style="616" customWidth="1"/>
    <col min="8656" max="8673" width="5.25" style="616" customWidth="1"/>
    <col min="8674" max="8676" width="6.625" style="616" customWidth="1"/>
    <col min="8677" max="8679" width="9" style="616" customWidth="1"/>
    <col min="8680" max="8680" width="10.75" style="616" customWidth="1"/>
    <col min="8681" max="8683" width="9" style="616" customWidth="1"/>
    <col min="8684" max="8684" width="10.25" style="616" bestFit="1" customWidth="1"/>
    <col min="8685" max="8687" width="9" style="616" customWidth="1"/>
    <col min="8688" max="8688" width="9.25" style="616" bestFit="1" customWidth="1"/>
    <col min="8689" max="8690" width="9" style="616" customWidth="1"/>
    <col min="8691" max="8691" width="9.125" style="616" bestFit="1" customWidth="1"/>
    <col min="8692" max="8692" width="9.5" style="616" bestFit="1" customWidth="1"/>
    <col min="8693" max="8694" width="5.375" style="616" customWidth="1"/>
    <col min="8695" max="8695" width="9.25" style="616" bestFit="1" customWidth="1"/>
    <col min="8696" max="8696" width="10.25" style="616" bestFit="1" customWidth="1"/>
    <col min="8697" max="8697" width="7.875" style="616" customWidth="1"/>
    <col min="8698" max="8700" width="5.5" style="616" customWidth="1"/>
    <col min="8701" max="8704" width="8.5" style="616" customWidth="1"/>
    <col min="8705" max="8705" width="12" style="616" customWidth="1"/>
    <col min="8706" max="8726" width="8.5" style="616" customWidth="1"/>
    <col min="8727" max="8728" width="6.75" style="616" customWidth="1"/>
    <col min="8729" max="8730" width="8.625" style="616" customWidth="1"/>
    <col min="8731" max="8733" width="6.75" style="616" customWidth="1"/>
    <col min="8734" max="8739" width="6.375" style="616" customWidth="1"/>
    <col min="8740" max="8740" width="9" style="616" customWidth="1"/>
    <col min="8741" max="8741" width="6.375" style="616" customWidth="1"/>
    <col min="8742" max="8748" width="6.25" style="616" customWidth="1"/>
    <col min="8749" max="8754" width="9" style="616" customWidth="1"/>
    <col min="8755" max="8758" width="6.375" style="616" customWidth="1"/>
    <col min="8759" max="8767" width="9" style="616" customWidth="1"/>
    <col min="8768" max="8825" width="3.625" style="616" customWidth="1"/>
    <col min="8826" max="8830" width="9" style="616" customWidth="1"/>
    <col min="8831" max="8840" width="8.25" style="616"/>
    <col min="8841" max="8841" width="14" style="616" customWidth="1"/>
    <col min="8842" max="8844" width="8.125" style="616" customWidth="1"/>
    <col min="8845" max="8850" width="6" style="616" customWidth="1"/>
    <col min="8851" max="8852" width="9" style="616" customWidth="1"/>
    <col min="8853" max="8853" width="16.375" style="616" customWidth="1"/>
    <col min="8854" max="8854" width="9" style="616" customWidth="1"/>
    <col min="8855" max="8856" width="6.875" style="616" customWidth="1"/>
    <col min="8857" max="8858" width="6.375" style="616" customWidth="1"/>
    <col min="8859" max="8859" width="9" style="616" customWidth="1"/>
    <col min="8860" max="8860" width="5.5" style="616" customWidth="1"/>
    <col min="8861" max="8896" width="9" style="616" customWidth="1"/>
    <col min="8897" max="8897" width="15.375" style="616" bestFit="1" customWidth="1"/>
    <col min="8898" max="8898" width="16.5" style="616" bestFit="1" customWidth="1"/>
    <col min="8899" max="8904" width="9" style="616" customWidth="1"/>
    <col min="8905" max="8911" width="6" style="616" customWidth="1"/>
    <col min="8912" max="8929" width="5.25" style="616" customWidth="1"/>
    <col min="8930" max="8932" width="6.625" style="616" customWidth="1"/>
    <col min="8933" max="8935" width="9" style="616" customWidth="1"/>
    <col min="8936" max="8936" width="10.75" style="616" customWidth="1"/>
    <col min="8937" max="8939" width="9" style="616" customWidth="1"/>
    <col min="8940" max="8940" width="10.25" style="616" bestFit="1" customWidth="1"/>
    <col min="8941" max="8943" width="9" style="616" customWidth="1"/>
    <col min="8944" max="8944" width="9.25" style="616" bestFit="1" customWidth="1"/>
    <col min="8945" max="8946" width="9" style="616" customWidth="1"/>
    <col min="8947" max="8947" width="9.125" style="616" bestFit="1" customWidth="1"/>
    <col min="8948" max="8948" width="9.5" style="616" bestFit="1" customWidth="1"/>
    <col min="8949" max="8950" width="5.375" style="616" customWidth="1"/>
    <col min="8951" max="8951" width="9.25" style="616" bestFit="1" customWidth="1"/>
    <col min="8952" max="8952" width="10.25" style="616" bestFit="1" customWidth="1"/>
    <col min="8953" max="8953" width="7.875" style="616" customWidth="1"/>
    <col min="8954" max="8956" width="5.5" style="616" customWidth="1"/>
    <col min="8957" max="8960" width="8.5" style="616" customWidth="1"/>
    <col min="8961" max="8961" width="12" style="616" customWidth="1"/>
    <col min="8962" max="8982" width="8.5" style="616" customWidth="1"/>
    <col min="8983" max="8984" width="6.75" style="616" customWidth="1"/>
    <col min="8985" max="8986" width="8.625" style="616" customWidth="1"/>
    <col min="8987" max="8989" width="6.75" style="616" customWidth="1"/>
    <col min="8990" max="8995" width="6.375" style="616" customWidth="1"/>
    <col min="8996" max="8996" width="9" style="616" customWidth="1"/>
    <col min="8997" max="8997" width="6.375" style="616" customWidth="1"/>
    <col min="8998" max="9004" width="6.25" style="616" customWidth="1"/>
    <col min="9005" max="9010" width="9" style="616" customWidth="1"/>
    <col min="9011" max="9014" width="6.375" style="616" customWidth="1"/>
    <col min="9015" max="9023" width="9" style="616" customWidth="1"/>
    <col min="9024" max="9081" width="3.625" style="616" customWidth="1"/>
    <col min="9082" max="9086" width="9" style="616" customWidth="1"/>
    <col min="9087" max="9096" width="8.25" style="616"/>
    <col min="9097" max="9097" width="14" style="616" customWidth="1"/>
    <col min="9098" max="9100" width="8.125" style="616" customWidth="1"/>
    <col min="9101" max="9106" width="6" style="616" customWidth="1"/>
    <col min="9107" max="9108" width="9" style="616" customWidth="1"/>
    <col min="9109" max="9109" width="16.375" style="616" customWidth="1"/>
    <col min="9110" max="9110" width="9" style="616" customWidth="1"/>
    <col min="9111" max="9112" width="6.875" style="616" customWidth="1"/>
    <col min="9113" max="9114" width="6.375" style="616" customWidth="1"/>
    <col min="9115" max="9115" width="9" style="616" customWidth="1"/>
    <col min="9116" max="9116" width="5.5" style="616" customWidth="1"/>
    <col min="9117" max="9152" width="9" style="616" customWidth="1"/>
    <col min="9153" max="9153" width="15.375" style="616" bestFit="1" customWidth="1"/>
    <col min="9154" max="9154" width="16.5" style="616" bestFit="1" customWidth="1"/>
    <col min="9155" max="9160" width="9" style="616" customWidth="1"/>
    <col min="9161" max="9167" width="6" style="616" customWidth="1"/>
    <col min="9168" max="9185" width="5.25" style="616" customWidth="1"/>
    <col min="9186" max="9188" width="6.625" style="616" customWidth="1"/>
    <col min="9189" max="9191" width="9" style="616" customWidth="1"/>
    <col min="9192" max="9192" width="10.75" style="616" customWidth="1"/>
    <col min="9193" max="9195" width="9" style="616" customWidth="1"/>
    <col min="9196" max="9196" width="10.25" style="616" bestFit="1" customWidth="1"/>
    <col min="9197" max="9199" width="9" style="616" customWidth="1"/>
    <col min="9200" max="9200" width="9.25" style="616" bestFit="1" customWidth="1"/>
    <col min="9201" max="9202" width="9" style="616" customWidth="1"/>
    <col min="9203" max="9203" width="9.125" style="616" bestFit="1" customWidth="1"/>
    <col min="9204" max="9204" width="9.5" style="616" bestFit="1" customWidth="1"/>
    <col min="9205" max="9206" width="5.375" style="616" customWidth="1"/>
    <col min="9207" max="9207" width="9.25" style="616" bestFit="1" customWidth="1"/>
    <col min="9208" max="9208" width="10.25" style="616" bestFit="1" customWidth="1"/>
    <col min="9209" max="9209" width="7.875" style="616" customWidth="1"/>
    <col min="9210" max="9212" width="5.5" style="616" customWidth="1"/>
    <col min="9213" max="9216" width="8.5" style="616" customWidth="1"/>
    <col min="9217" max="9217" width="12" style="616" customWidth="1"/>
    <col min="9218" max="9238" width="8.5" style="616" customWidth="1"/>
    <col min="9239" max="9240" width="6.75" style="616" customWidth="1"/>
    <col min="9241" max="9242" width="8.625" style="616" customWidth="1"/>
    <col min="9243" max="9245" width="6.75" style="616" customWidth="1"/>
    <col min="9246" max="9251" width="6.375" style="616" customWidth="1"/>
    <col min="9252" max="9252" width="9" style="616" customWidth="1"/>
    <col min="9253" max="9253" width="6.375" style="616" customWidth="1"/>
    <col min="9254" max="9260" width="6.25" style="616" customWidth="1"/>
    <col min="9261" max="9266" width="9" style="616" customWidth="1"/>
    <col min="9267" max="9270" width="6.375" style="616" customWidth="1"/>
    <col min="9271" max="9279" width="9" style="616" customWidth="1"/>
    <col min="9280" max="9337" width="3.625" style="616" customWidth="1"/>
    <col min="9338" max="9342" width="9" style="616" customWidth="1"/>
    <col min="9343" max="9352" width="8.25" style="616"/>
    <col min="9353" max="9353" width="14" style="616" customWidth="1"/>
    <col min="9354" max="9356" width="8.125" style="616" customWidth="1"/>
    <col min="9357" max="9362" width="6" style="616" customWidth="1"/>
    <col min="9363" max="9364" width="9" style="616" customWidth="1"/>
    <col min="9365" max="9365" width="16.375" style="616" customWidth="1"/>
    <col min="9366" max="9366" width="9" style="616" customWidth="1"/>
    <col min="9367" max="9368" width="6.875" style="616" customWidth="1"/>
    <col min="9369" max="9370" width="6.375" style="616" customWidth="1"/>
    <col min="9371" max="9371" width="9" style="616" customWidth="1"/>
    <col min="9372" max="9372" width="5.5" style="616" customWidth="1"/>
    <col min="9373" max="9408" width="9" style="616" customWidth="1"/>
    <col min="9409" max="9409" width="15.375" style="616" bestFit="1" customWidth="1"/>
    <col min="9410" max="9410" width="16.5" style="616" bestFit="1" customWidth="1"/>
    <col min="9411" max="9416" width="9" style="616" customWidth="1"/>
    <col min="9417" max="9423" width="6" style="616" customWidth="1"/>
    <col min="9424" max="9441" width="5.25" style="616" customWidth="1"/>
    <col min="9442" max="9444" width="6.625" style="616" customWidth="1"/>
    <col min="9445" max="9447" width="9" style="616" customWidth="1"/>
    <col min="9448" max="9448" width="10.75" style="616" customWidth="1"/>
    <col min="9449" max="9451" width="9" style="616" customWidth="1"/>
    <col min="9452" max="9452" width="10.25" style="616" bestFit="1" customWidth="1"/>
    <col min="9453" max="9455" width="9" style="616" customWidth="1"/>
    <col min="9456" max="9456" width="9.25" style="616" bestFit="1" customWidth="1"/>
    <col min="9457" max="9458" width="9" style="616" customWidth="1"/>
    <col min="9459" max="9459" width="9.125" style="616" bestFit="1" customWidth="1"/>
    <col min="9460" max="9460" width="9.5" style="616" bestFit="1" customWidth="1"/>
    <col min="9461" max="9462" width="5.375" style="616" customWidth="1"/>
    <col min="9463" max="9463" width="9.25" style="616" bestFit="1" customWidth="1"/>
    <col min="9464" max="9464" width="10.25" style="616" bestFit="1" customWidth="1"/>
    <col min="9465" max="9465" width="7.875" style="616" customWidth="1"/>
    <col min="9466" max="9468" width="5.5" style="616" customWidth="1"/>
    <col min="9469" max="9472" width="8.5" style="616" customWidth="1"/>
    <col min="9473" max="9473" width="12" style="616" customWidth="1"/>
    <col min="9474" max="9494" width="8.5" style="616" customWidth="1"/>
    <col min="9495" max="9496" width="6.75" style="616" customWidth="1"/>
    <col min="9497" max="9498" width="8.625" style="616" customWidth="1"/>
    <col min="9499" max="9501" width="6.75" style="616" customWidth="1"/>
    <col min="9502" max="9507" width="6.375" style="616" customWidth="1"/>
    <col min="9508" max="9508" width="9" style="616" customWidth="1"/>
    <col min="9509" max="9509" width="6.375" style="616" customWidth="1"/>
    <col min="9510" max="9516" width="6.25" style="616" customWidth="1"/>
    <col min="9517" max="9522" width="9" style="616" customWidth="1"/>
    <col min="9523" max="9526" width="6.375" style="616" customWidth="1"/>
    <col min="9527" max="9535" width="9" style="616" customWidth="1"/>
    <col min="9536" max="9593" width="3.625" style="616" customWidth="1"/>
    <col min="9594" max="9598" width="9" style="616" customWidth="1"/>
    <col min="9599" max="9608" width="8.25" style="616"/>
    <col min="9609" max="9609" width="14" style="616" customWidth="1"/>
    <col min="9610" max="9612" width="8.125" style="616" customWidth="1"/>
    <col min="9613" max="9618" width="6" style="616" customWidth="1"/>
    <col min="9619" max="9620" width="9" style="616" customWidth="1"/>
    <col min="9621" max="9621" width="16.375" style="616" customWidth="1"/>
    <col min="9622" max="9622" width="9" style="616" customWidth="1"/>
    <col min="9623" max="9624" width="6.875" style="616" customWidth="1"/>
    <col min="9625" max="9626" width="6.375" style="616" customWidth="1"/>
    <col min="9627" max="9627" width="9" style="616" customWidth="1"/>
    <col min="9628" max="9628" width="5.5" style="616" customWidth="1"/>
    <col min="9629" max="9664" width="9" style="616" customWidth="1"/>
    <col min="9665" max="9665" width="15.375" style="616" bestFit="1" customWidth="1"/>
    <col min="9666" max="9666" width="16.5" style="616" bestFit="1" customWidth="1"/>
    <col min="9667" max="9672" width="9" style="616" customWidth="1"/>
    <col min="9673" max="9679" width="6" style="616" customWidth="1"/>
    <col min="9680" max="9697" width="5.25" style="616" customWidth="1"/>
    <col min="9698" max="9700" width="6.625" style="616" customWidth="1"/>
    <col min="9701" max="9703" width="9" style="616" customWidth="1"/>
    <col min="9704" max="9704" width="10.75" style="616" customWidth="1"/>
    <col min="9705" max="9707" width="9" style="616" customWidth="1"/>
    <col min="9708" max="9708" width="10.25" style="616" bestFit="1" customWidth="1"/>
    <col min="9709" max="9711" width="9" style="616" customWidth="1"/>
    <col min="9712" max="9712" width="9.25" style="616" bestFit="1" customWidth="1"/>
    <col min="9713" max="9714" width="9" style="616" customWidth="1"/>
    <col min="9715" max="9715" width="9.125" style="616" bestFit="1" customWidth="1"/>
    <col min="9716" max="9716" width="9.5" style="616" bestFit="1" customWidth="1"/>
    <col min="9717" max="9718" width="5.375" style="616" customWidth="1"/>
    <col min="9719" max="9719" width="9.25" style="616" bestFit="1" customWidth="1"/>
    <col min="9720" max="9720" width="10.25" style="616" bestFit="1" customWidth="1"/>
    <col min="9721" max="9721" width="7.875" style="616" customWidth="1"/>
    <col min="9722" max="9724" width="5.5" style="616" customWidth="1"/>
    <col min="9725" max="9728" width="8.5" style="616" customWidth="1"/>
    <col min="9729" max="9729" width="12" style="616" customWidth="1"/>
    <col min="9730" max="9750" width="8.5" style="616" customWidth="1"/>
    <col min="9751" max="9752" width="6.75" style="616" customWidth="1"/>
    <col min="9753" max="9754" width="8.625" style="616" customWidth="1"/>
    <col min="9755" max="9757" width="6.75" style="616" customWidth="1"/>
    <col min="9758" max="9763" width="6.375" style="616" customWidth="1"/>
    <col min="9764" max="9764" width="9" style="616" customWidth="1"/>
    <col min="9765" max="9765" width="6.375" style="616" customWidth="1"/>
    <col min="9766" max="9772" width="6.25" style="616" customWidth="1"/>
    <col min="9773" max="9778" width="9" style="616" customWidth="1"/>
    <col min="9779" max="9782" width="6.375" style="616" customWidth="1"/>
    <col min="9783" max="9791" width="9" style="616" customWidth="1"/>
    <col min="9792" max="9849" width="3.625" style="616" customWidth="1"/>
    <col min="9850" max="9854" width="9" style="616" customWidth="1"/>
    <col min="9855" max="9864" width="8.25" style="616"/>
    <col min="9865" max="9865" width="14" style="616" customWidth="1"/>
    <col min="9866" max="9868" width="8.125" style="616" customWidth="1"/>
    <col min="9869" max="9874" width="6" style="616" customWidth="1"/>
    <col min="9875" max="9876" width="9" style="616" customWidth="1"/>
    <col min="9877" max="9877" width="16.375" style="616" customWidth="1"/>
    <col min="9878" max="9878" width="9" style="616" customWidth="1"/>
    <col min="9879" max="9880" width="6.875" style="616" customWidth="1"/>
    <col min="9881" max="9882" width="6.375" style="616" customWidth="1"/>
    <col min="9883" max="9883" width="9" style="616" customWidth="1"/>
    <col min="9884" max="9884" width="5.5" style="616" customWidth="1"/>
    <col min="9885" max="9920" width="9" style="616" customWidth="1"/>
    <col min="9921" max="9921" width="15.375" style="616" bestFit="1" customWidth="1"/>
    <col min="9922" max="9922" width="16.5" style="616" bestFit="1" customWidth="1"/>
    <col min="9923" max="9928" width="9" style="616" customWidth="1"/>
    <col min="9929" max="9935" width="6" style="616" customWidth="1"/>
    <col min="9936" max="9953" width="5.25" style="616" customWidth="1"/>
    <col min="9954" max="9956" width="6.625" style="616" customWidth="1"/>
    <col min="9957" max="9959" width="9" style="616" customWidth="1"/>
    <col min="9960" max="9960" width="10.75" style="616" customWidth="1"/>
    <col min="9961" max="9963" width="9" style="616" customWidth="1"/>
    <col min="9964" max="9964" width="10.25" style="616" bestFit="1" customWidth="1"/>
    <col min="9965" max="9967" width="9" style="616" customWidth="1"/>
    <col min="9968" max="9968" width="9.25" style="616" bestFit="1" customWidth="1"/>
    <col min="9969" max="9970" width="9" style="616" customWidth="1"/>
    <col min="9971" max="9971" width="9.125" style="616" bestFit="1" customWidth="1"/>
    <col min="9972" max="9972" width="9.5" style="616" bestFit="1" customWidth="1"/>
    <col min="9973" max="9974" width="5.375" style="616" customWidth="1"/>
    <col min="9975" max="9975" width="9.25" style="616" bestFit="1" customWidth="1"/>
    <col min="9976" max="9976" width="10.25" style="616" bestFit="1" customWidth="1"/>
    <col min="9977" max="9977" width="7.875" style="616" customWidth="1"/>
    <col min="9978" max="9980" width="5.5" style="616" customWidth="1"/>
    <col min="9981" max="9984" width="8.5" style="616" customWidth="1"/>
    <col min="9985" max="9985" width="12" style="616" customWidth="1"/>
    <col min="9986" max="10006" width="8.5" style="616" customWidth="1"/>
    <col min="10007" max="10008" width="6.75" style="616" customWidth="1"/>
    <col min="10009" max="10010" width="8.625" style="616" customWidth="1"/>
    <col min="10011" max="10013" width="6.75" style="616" customWidth="1"/>
    <col min="10014" max="10019" width="6.375" style="616" customWidth="1"/>
    <col min="10020" max="10020" width="9" style="616" customWidth="1"/>
    <col min="10021" max="10021" width="6.375" style="616" customWidth="1"/>
    <col min="10022" max="10028" width="6.25" style="616" customWidth="1"/>
    <col min="10029" max="10034" width="9" style="616" customWidth="1"/>
    <col min="10035" max="10038" width="6.375" style="616" customWidth="1"/>
    <col min="10039" max="10047" width="9" style="616" customWidth="1"/>
    <col min="10048" max="10105" width="3.625" style="616" customWidth="1"/>
    <col min="10106" max="10110" width="9" style="616" customWidth="1"/>
    <col min="10111" max="10120" width="8.25" style="616"/>
    <col min="10121" max="10121" width="14" style="616" customWidth="1"/>
    <col min="10122" max="10124" width="8.125" style="616" customWidth="1"/>
    <col min="10125" max="10130" width="6" style="616" customWidth="1"/>
    <col min="10131" max="10132" width="9" style="616" customWidth="1"/>
    <col min="10133" max="10133" width="16.375" style="616" customWidth="1"/>
    <col min="10134" max="10134" width="9" style="616" customWidth="1"/>
    <col min="10135" max="10136" width="6.875" style="616" customWidth="1"/>
    <col min="10137" max="10138" width="6.375" style="616" customWidth="1"/>
    <col min="10139" max="10139" width="9" style="616" customWidth="1"/>
    <col min="10140" max="10140" width="5.5" style="616" customWidth="1"/>
    <col min="10141" max="10176" width="9" style="616" customWidth="1"/>
    <col min="10177" max="10177" width="15.375" style="616" bestFit="1" customWidth="1"/>
    <col min="10178" max="10178" width="16.5" style="616" bestFit="1" customWidth="1"/>
    <col min="10179" max="10184" width="9" style="616" customWidth="1"/>
    <col min="10185" max="10191" width="6" style="616" customWidth="1"/>
    <col min="10192" max="10209" width="5.25" style="616" customWidth="1"/>
    <col min="10210" max="10212" width="6.625" style="616" customWidth="1"/>
    <col min="10213" max="10215" width="9" style="616" customWidth="1"/>
    <col min="10216" max="10216" width="10.75" style="616" customWidth="1"/>
    <col min="10217" max="10219" width="9" style="616" customWidth="1"/>
    <col min="10220" max="10220" width="10.25" style="616" bestFit="1" customWidth="1"/>
    <col min="10221" max="10223" width="9" style="616" customWidth="1"/>
    <col min="10224" max="10224" width="9.25" style="616" bestFit="1" customWidth="1"/>
    <col min="10225" max="10226" width="9" style="616" customWidth="1"/>
    <col min="10227" max="10227" width="9.125" style="616" bestFit="1" customWidth="1"/>
    <col min="10228" max="10228" width="9.5" style="616" bestFit="1" customWidth="1"/>
    <col min="10229" max="10230" width="5.375" style="616" customWidth="1"/>
    <col min="10231" max="10231" width="9.25" style="616" bestFit="1" customWidth="1"/>
    <col min="10232" max="10232" width="10.25" style="616" bestFit="1" customWidth="1"/>
    <col min="10233" max="10233" width="7.875" style="616" customWidth="1"/>
    <col min="10234" max="10236" width="5.5" style="616" customWidth="1"/>
    <col min="10237" max="10240" width="8.5" style="616" customWidth="1"/>
    <col min="10241" max="10241" width="12" style="616" customWidth="1"/>
    <col min="10242" max="10262" width="8.5" style="616" customWidth="1"/>
    <col min="10263" max="10264" width="6.75" style="616" customWidth="1"/>
    <col min="10265" max="10266" width="8.625" style="616" customWidth="1"/>
    <col min="10267" max="10269" width="6.75" style="616" customWidth="1"/>
    <col min="10270" max="10275" width="6.375" style="616" customWidth="1"/>
    <col min="10276" max="10276" width="9" style="616" customWidth="1"/>
    <col min="10277" max="10277" width="6.375" style="616" customWidth="1"/>
    <col min="10278" max="10284" width="6.25" style="616" customWidth="1"/>
    <col min="10285" max="10290" width="9" style="616" customWidth="1"/>
    <col min="10291" max="10294" width="6.375" style="616" customWidth="1"/>
    <col min="10295" max="10303" width="9" style="616" customWidth="1"/>
    <col min="10304" max="10361" width="3.625" style="616" customWidth="1"/>
    <col min="10362" max="10366" width="9" style="616" customWidth="1"/>
    <col min="10367" max="10376" width="8.25" style="616"/>
    <col min="10377" max="10377" width="14" style="616" customWidth="1"/>
    <col min="10378" max="10380" width="8.125" style="616" customWidth="1"/>
    <col min="10381" max="10386" width="6" style="616" customWidth="1"/>
    <col min="10387" max="10388" width="9" style="616" customWidth="1"/>
    <col min="10389" max="10389" width="16.375" style="616" customWidth="1"/>
    <col min="10390" max="10390" width="9" style="616" customWidth="1"/>
    <col min="10391" max="10392" width="6.875" style="616" customWidth="1"/>
    <col min="10393" max="10394" width="6.375" style="616" customWidth="1"/>
    <col min="10395" max="10395" width="9" style="616" customWidth="1"/>
    <col min="10396" max="10396" width="5.5" style="616" customWidth="1"/>
    <col min="10397" max="10432" width="9" style="616" customWidth="1"/>
    <col min="10433" max="10433" width="15.375" style="616" bestFit="1" customWidth="1"/>
    <col min="10434" max="10434" width="16.5" style="616" bestFit="1" customWidth="1"/>
    <col min="10435" max="10440" width="9" style="616" customWidth="1"/>
    <col min="10441" max="10447" width="6" style="616" customWidth="1"/>
    <col min="10448" max="10465" width="5.25" style="616" customWidth="1"/>
    <col min="10466" max="10468" width="6.625" style="616" customWidth="1"/>
    <col min="10469" max="10471" width="9" style="616" customWidth="1"/>
    <col min="10472" max="10472" width="10.75" style="616" customWidth="1"/>
    <col min="10473" max="10475" width="9" style="616" customWidth="1"/>
    <col min="10476" max="10476" width="10.25" style="616" bestFit="1" customWidth="1"/>
    <col min="10477" max="10479" width="9" style="616" customWidth="1"/>
    <col min="10480" max="10480" width="9.25" style="616" bestFit="1" customWidth="1"/>
    <col min="10481" max="10482" width="9" style="616" customWidth="1"/>
    <col min="10483" max="10483" width="9.125" style="616" bestFit="1" customWidth="1"/>
    <col min="10484" max="10484" width="9.5" style="616" bestFit="1" customWidth="1"/>
    <col min="10485" max="10486" width="5.375" style="616" customWidth="1"/>
    <col min="10487" max="10487" width="9.25" style="616" bestFit="1" customWidth="1"/>
    <col min="10488" max="10488" width="10.25" style="616" bestFit="1" customWidth="1"/>
    <col min="10489" max="10489" width="7.875" style="616" customWidth="1"/>
    <col min="10490" max="10492" width="5.5" style="616" customWidth="1"/>
    <col min="10493" max="10496" width="8.5" style="616" customWidth="1"/>
    <col min="10497" max="10497" width="12" style="616" customWidth="1"/>
    <col min="10498" max="10518" width="8.5" style="616" customWidth="1"/>
    <col min="10519" max="10520" width="6.75" style="616" customWidth="1"/>
    <col min="10521" max="10522" width="8.625" style="616" customWidth="1"/>
    <col min="10523" max="10525" width="6.75" style="616" customWidth="1"/>
    <col min="10526" max="10531" width="6.375" style="616" customWidth="1"/>
    <col min="10532" max="10532" width="9" style="616" customWidth="1"/>
    <col min="10533" max="10533" width="6.375" style="616" customWidth="1"/>
    <col min="10534" max="10540" width="6.25" style="616" customWidth="1"/>
    <col min="10541" max="10546" width="9" style="616" customWidth="1"/>
    <col min="10547" max="10550" width="6.375" style="616" customWidth="1"/>
    <col min="10551" max="10559" width="9" style="616" customWidth="1"/>
    <col min="10560" max="10617" width="3.625" style="616" customWidth="1"/>
    <col min="10618" max="10622" width="9" style="616" customWidth="1"/>
    <col min="10623" max="10632" width="8.25" style="616"/>
    <col min="10633" max="10633" width="14" style="616" customWidth="1"/>
    <col min="10634" max="10636" width="8.125" style="616" customWidth="1"/>
    <col min="10637" max="10642" width="6" style="616" customWidth="1"/>
    <col min="10643" max="10644" width="9" style="616" customWidth="1"/>
    <col min="10645" max="10645" width="16.375" style="616" customWidth="1"/>
    <col min="10646" max="10646" width="9" style="616" customWidth="1"/>
    <col min="10647" max="10648" width="6.875" style="616" customWidth="1"/>
    <col min="10649" max="10650" width="6.375" style="616" customWidth="1"/>
    <col min="10651" max="10651" width="9" style="616" customWidth="1"/>
    <col min="10652" max="10652" width="5.5" style="616" customWidth="1"/>
    <col min="10653" max="10688" width="9" style="616" customWidth="1"/>
    <col min="10689" max="10689" width="15.375" style="616" bestFit="1" customWidth="1"/>
    <col min="10690" max="10690" width="16.5" style="616" bestFit="1" customWidth="1"/>
    <col min="10691" max="10696" width="9" style="616" customWidth="1"/>
    <col min="10697" max="10703" width="6" style="616" customWidth="1"/>
    <col min="10704" max="10721" width="5.25" style="616" customWidth="1"/>
    <col min="10722" max="10724" width="6.625" style="616" customWidth="1"/>
    <col min="10725" max="10727" width="9" style="616" customWidth="1"/>
    <col min="10728" max="10728" width="10.75" style="616" customWidth="1"/>
    <col min="10729" max="10731" width="9" style="616" customWidth="1"/>
    <col min="10732" max="10732" width="10.25" style="616" bestFit="1" customWidth="1"/>
    <col min="10733" max="10735" width="9" style="616" customWidth="1"/>
    <col min="10736" max="10736" width="9.25" style="616" bestFit="1" customWidth="1"/>
    <col min="10737" max="10738" width="9" style="616" customWidth="1"/>
    <col min="10739" max="10739" width="9.125" style="616" bestFit="1" customWidth="1"/>
    <col min="10740" max="10740" width="9.5" style="616" bestFit="1" customWidth="1"/>
    <col min="10741" max="10742" width="5.375" style="616" customWidth="1"/>
    <col min="10743" max="10743" width="9.25" style="616" bestFit="1" customWidth="1"/>
    <col min="10744" max="10744" width="10.25" style="616" bestFit="1" customWidth="1"/>
    <col min="10745" max="10745" width="7.875" style="616" customWidth="1"/>
    <col min="10746" max="10748" width="5.5" style="616" customWidth="1"/>
    <col min="10749" max="10752" width="8.5" style="616" customWidth="1"/>
    <col min="10753" max="10753" width="12" style="616" customWidth="1"/>
    <col min="10754" max="10774" width="8.5" style="616" customWidth="1"/>
    <col min="10775" max="10776" width="6.75" style="616" customWidth="1"/>
    <col min="10777" max="10778" width="8.625" style="616" customWidth="1"/>
    <col min="10779" max="10781" width="6.75" style="616" customWidth="1"/>
    <col min="10782" max="10787" width="6.375" style="616" customWidth="1"/>
    <col min="10788" max="10788" width="9" style="616" customWidth="1"/>
    <col min="10789" max="10789" width="6.375" style="616" customWidth="1"/>
    <col min="10790" max="10796" width="6.25" style="616" customWidth="1"/>
    <col min="10797" max="10802" width="9" style="616" customWidth="1"/>
    <col min="10803" max="10806" width="6.375" style="616" customWidth="1"/>
    <col min="10807" max="10815" width="9" style="616" customWidth="1"/>
    <col min="10816" max="10873" width="3.625" style="616" customWidth="1"/>
    <col min="10874" max="10878" width="9" style="616" customWidth="1"/>
    <col min="10879" max="10888" width="8.25" style="616"/>
    <col min="10889" max="10889" width="14" style="616" customWidth="1"/>
    <col min="10890" max="10892" width="8.125" style="616" customWidth="1"/>
    <col min="10893" max="10898" width="6" style="616" customWidth="1"/>
    <col min="10899" max="10900" width="9" style="616" customWidth="1"/>
    <col min="10901" max="10901" width="16.375" style="616" customWidth="1"/>
    <col min="10902" max="10902" width="9" style="616" customWidth="1"/>
    <col min="10903" max="10904" width="6.875" style="616" customWidth="1"/>
    <col min="10905" max="10906" width="6.375" style="616" customWidth="1"/>
    <col min="10907" max="10907" width="9" style="616" customWidth="1"/>
    <col min="10908" max="10908" width="5.5" style="616" customWidth="1"/>
    <col min="10909" max="10944" width="9" style="616" customWidth="1"/>
    <col min="10945" max="10945" width="15.375" style="616" bestFit="1" customWidth="1"/>
    <col min="10946" max="10946" width="16.5" style="616" bestFit="1" customWidth="1"/>
    <col min="10947" max="10952" width="9" style="616" customWidth="1"/>
    <col min="10953" max="10959" width="6" style="616" customWidth="1"/>
    <col min="10960" max="10977" width="5.25" style="616" customWidth="1"/>
    <col min="10978" max="10980" width="6.625" style="616" customWidth="1"/>
    <col min="10981" max="10983" width="9" style="616" customWidth="1"/>
    <col min="10984" max="10984" width="10.75" style="616" customWidth="1"/>
    <col min="10985" max="10987" width="9" style="616" customWidth="1"/>
    <col min="10988" max="10988" width="10.25" style="616" bestFit="1" customWidth="1"/>
    <col min="10989" max="10991" width="9" style="616" customWidth="1"/>
    <col min="10992" max="10992" width="9.25" style="616" bestFit="1" customWidth="1"/>
    <col min="10993" max="10994" width="9" style="616" customWidth="1"/>
    <col min="10995" max="10995" width="9.125" style="616" bestFit="1" customWidth="1"/>
    <col min="10996" max="10996" width="9.5" style="616" bestFit="1" customWidth="1"/>
    <col min="10997" max="10998" width="5.375" style="616" customWidth="1"/>
    <col min="10999" max="10999" width="9.25" style="616" bestFit="1" customWidth="1"/>
    <col min="11000" max="11000" width="10.25" style="616" bestFit="1" customWidth="1"/>
    <col min="11001" max="11001" width="7.875" style="616" customWidth="1"/>
    <col min="11002" max="11004" width="5.5" style="616" customWidth="1"/>
    <col min="11005" max="11008" width="8.5" style="616" customWidth="1"/>
    <col min="11009" max="11009" width="12" style="616" customWidth="1"/>
    <col min="11010" max="11030" width="8.5" style="616" customWidth="1"/>
    <col min="11031" max="11032" width="6.75" style="616" customWidth="1"/>
    <col min="11033" max="11034" width="8.625" style="616" customWidth="1"/>
    <col min="11035" max="11037" width="6.75" style="616" customWidth="1"/>
    <col min="11038" max="11043" width="6.375" style="616" customWidth="1"/>
    <col min="11044" max="11044" width="9" style="616" customWidth="1"/>
    <col min="11045" max="11045" width="6.375" style="616" customWidth="1"/>
    <col min="11046" max="11052" width="6.25" style="616" customWidth="1"/>
    <col min="11053" max="11058" width="9" style="616" customWidth="1"/>
    <col min="11059" max="11062" width="6.375" style="616" customWidth="1"/>
    <col min="11063" max="11071" width="9" style="616" customWidth="1"/>
    <col min="11072" max="11129" width="3.625" style="616" customWidth="1"/>
    <col min="11130" max="11134" width="9" style="616" customWidth="1"/>
    <col min="11135" max="11144" width="8.25" style="616"/>
    <col min="11145" max="11145" width="14" style="616" customWidth="1"/>
    <col min="11146" max="11148" width="8.125" style="616" customWidth="1"/>
    <col min="11149" max="11154" width="6" style="616" customWidth="1"/>
    <col min="11155" max="11156" width="9" style="616" customWidth="1"/>
    <col min="11157" max="11157" width="16.375" style="616" customWidth="1"/>
    <col min="11158" max="11158" width="9" style="616" customWidth="1"/>
    <col min="11159" max="11160" width="6.875" style="616" customWidth="1"/>
    <col min="11161" max="11162" width="6.375" style="616" customWidth="1"/>
    <col min="11163" max="11163" width="9" style="616" customWidth="1"/>
    <col min="11164" max="11164" width="5.5" style="616" customWidth="1"/>
    <col min="11165" max="11200" width="9" style="616" customWidth="1"/>
    <col min="11201" max="11201" width="15.375" style="616" bestFit="1" customWidth="1"/>
    <col min="11202" max="11202" width="16.5" style="616" bestFit="1" customWidth="1"/>
    <col min="11203" max="11208" width="9" style="616" customWidth="1"/>
    <col min="11209" max="11215" width="6" style="616" customWidth="1"/>
    <col min="11216" max="11233" width="5.25" style="616" customWidth="1"/>
    <col min="11234" max="11236" width="6.625" style="616" customWidth="1"/>
    <col min="11237" max="11239" width="9" style="616" customWidth="1"/>
    <col min="11240" max="11240" width="10.75" style="616" customWidth="1"/>
    <col min="11241" max="11243" width="9" style="616" customWidth="1"/>
    <col min="11244" max="11244" width="10.25" style="616" bestFit="1" customWidth="1"/>
    <col min="11245" max="11247" width="9" style="616" customWidth="1"/>
    <col min="11248" max="11248" width="9.25" style="616" bestFit="1" customWidth="1"/>
    <col min="11249" max="11250" width="9" style="616" customWidth="1"/>
    <col min="11251" max="11251" width="9.125" style="616" bestFit="1" customWidth="1"/>
    <col min="11252" max="11252" width="9.5" style="616" bestFit="1" customWidth="1"/>
    <col min="11253" max="11254" width="5.375" style="616" customWidth="1"/>
    <col min="11255" max="11255" width="9.25" style="616" bestFit="1" customWidth="1"/>
    <col min="11256" max="11256" width="10.25" style="616" bestFit="1" customWidth="1"/>
    <col min="11257" max="11257" width="7.875" style="616" customWidth="1"/>
    <col min="11258" max="11260" width="5.5" style="616" customWidth="1"/>
    <col min="11261" max="11264" width="8.5" style="616" customWidth="1"/>
    <col min="11265" max="11265" width="12" style="616" customWidth="1"/>
    <col min="11266" max="11286" width="8.5" style="616" customWidth="1"/>
    <col min="11287" max="11288" width="6.75" style="616" customWidth="1"/>
    <col min="11289" max="11290" width="8.625" style="616" customWidth="1"/>
    <col min="11291" max="11293" width="6.75" style="616" customWidth="1"/>
    <col min="11294" max="11299" width="6.375" style="616" customWidth="1"/>
    <col min="11300" max="11300" width="9" style="616" customWidth="1"/>
    <col min="11301" max="11301" width="6.375" style="616" customWidth="1"/>
    <col min="11302" max="11308" width="6.25" style="616" customWidth="1"/>
    <col min="11309" max="11314" width="9" style="616" customWidth="1"/>
    <col min="11315" max="11318" width="6.375" style="616" customWidth="1"/>
    <col min="11319" max="11327" width="9" style="616" customWidth="1"/>
    <col min="11328" max="11385" width="3.625" style="616" customWidth="1"/>
    <col min="11386" max="11390" width="9" style="616" customWidth="1"/>
    <col min="11391" max="11400" width="8.25" style="616"/>
    <col min="11401" max="11401" width="14" style="616" customWidth="1"/>
    <col min="11402" max="11404" width="8.125" style="616" customWidth="1"/>
    <col min="11405" max="11410" width="6" style="616" customWidth="1"/>
    <col min="11411" max="11412" width="9" style="616" customWidth="1"/>
    <col min="11413" max="11413" width="16.375" style="616" customWidth="1"/>
    <col min="11414" max="11414" width="9" style="616" customWidth="1"/>
    <col min="11415" max="11416" width="6.875" style="616" customWidth="1"/>
    <col min="11417" max="11418" width="6.375" style="616" customWidth="1"/>
    <col min="11419" max="11419" width="9" style="616" customWidth="1"/>
    <col min="11420" max="11420" width="5.5" style="616" customWidth="1"/>
    <col min="11421" max="11456" width="9" style="616" customWidth="1"/>
    <col min="11457" max="11457" width="15.375" style="616" bestFit="1" customWidth="1"/>
    <col min="11458" max="11458" width="16.5" style="616" bestFit="1" customWidth="1"/>
    <col min="11459" max="11464" width="9" style="616" customWidth="1"/>
    <col min="11465" max="11471" width="6" style="616" customWidth="1"/>
    <col min="11472" max="11489" width="5.25" style="616" customWidth="1"/>
    <col min="11490" max="11492" width="6.625" style="616" customWidth="1"/>
    <col min="11493" max="11495" width="9" style="616" customWidth="1"/>
    <col min="11496" max="11496" width="10.75" style="616" customWidth="1"/>
    <col min="11497" max="11499" width="9" style="616" customWidth="1"/>
    <col min="11500" max="11500" width="10.25" style="616" bestFit="1" customWidth="1"/>
    <col min="11501" max="11503" width="9" style="616" customWidth="1"/>
    <col min="11504" max="11504" width="9.25" style="616" bestFit="1" customWidth="1"/>
    <col min="11505" max="11506" width="9" style="616" customWidth="1"/>
    <col min="11507" max="11507" width="9.125" style="616" bestFit="1" customWidth="1"/>
    <col min="11508" max="11508" width="9.5" style="616" bestFit="1" customWidth="1"/>
    <col min="11509" max="11510" width="5.375" style="616" customWidth="1"/>
    <col min="11511" max="11511" width="9.25" style="616" bestFit="1" customWidth="1"/>
    <col min="11512" max="11512" width="10.25" style="616" bestFit="1" customWidth="1"/>
    <col min="11513" max="11513" width="7.875" style="616" customWidth="1"/>
    <col min="11514" max="11516" width="5.5" style="616" customWidth="1"/>
    <col min="11517" max="11520" width="8.5" style="616" customWidth="1"/>
    <col min="11521" max="11521" width="12" style="616" customWidth="1"/>
    <col min="11522" max="11542" width="8.5" style="616" customWidth="1"/>
    <col min="11543" max="11544" width="6.75" style="616" customWidth="1"/>
    <col min="11545" max="11546" width="8.625" style="616" customWidth="1"/>
    <col min="11547" max="11549" width="6.75" style="616" customWidth="1"/>
    <col min="11550" max="11555" width="6.375" style="616" customWidth="1"/>
    <col min="11556" max="11556" width="9" style="616" customWidth="1"/>
    <col min="11557" max="11557" width="6.375" style="616" customWidth="1"/>
    <col min="11558" max="11564" width="6.25" style="616" customWidth="1"/>
    <col min="11565" max="11570" width="9" style="616" customWidth="1"/>
    <col min="11571" max="11574" width="6.375" style="616" customWidth="1"/>
    <col min="11575" max="11583" width="9" style="616" customWidth="1"/>
    <col min="11584" max="11641" width="3.625" style="616" customWidth="1"/>
    <col min="11642" max="11646" width="9" style="616" customWidth="1"/>
    <col min="11647" max="11656" width="8.25" style="616"/>
    <col min="11657" max="11657" width="14" style="616" customWidth="1"/>
    <col min="11658" max="11660" width="8.125" style="616" customWidth="1"/>
    <col min="11661" max="11666" width="6" style="616" customWidth="1"/>
    <col min="11667" max="11668" width="9" style="616" customWidth="1"/>
    <col min="11669" max="11669" width="16.375" style="616" customWidth="1"/>
    <col min="11670" max="11670" width="9" style="616" customWidth="1"/>
    <col min="11671" max="11672" width="6.875" style="616" customWidth="1"/>
    <col min="11673" max="11674" width="6.375" style="616" customWidth="1"/>
    <col min="11675" max="11675" width="9" style="616" customWidth="1"/>
    <col min="11676" max="11676" width="5.5" style="616" customWidth="1"/>
    <col min="11677" max="11712" width="9" style="616" customWidth="1"/>
    <col min="11713" max="11713" width="15.375" style="616" bestFit="1" customWidth="1"/>
    <col min="11714" max="11714" width="16.5" style="616" bestFit="1" customWidth="1"/>
    <col min="11715" max="11720" width="9" style="616" customWidth="1"/>
    <col min="11721" max="11727" width="6" style="616" customWidth="1"/>
    <col min="11728" max="11745" width="5.25" style="616" customWidth="1"/>
    <col min="11746" max="11748" width="6.625" style="616" customWidth="1"/>
    <col min="11749" max="11751" width="9" style="616" customWidth="1"/>
    <col min="11752" max="11752" width="10.75" style="616" customWidth="1"/>
    <col min="11753" max="11755" width="9" style="616" customWidth="1"/>
    <col min="11756" max="11756" width="10.25" style="616" bestFit="1" customWidth="1"/>
    <col min="11757" max="11759" width="9" style="616" customWidth="1"/>
    <col min="11760" max="11760" width="9.25" style="616" bestFit="1" customWidth="1"/>
    <col min="11761" max="11762" width="9" style="616" customWidth="1"/>
    <col min="11763" max="11763" width="9.125" style="616" bestFit="1" customWidth="1"/>
    <col min="11764" max="11764" width="9.5" style="616" bestFit="1" customWidth="1"/>
    <col min="11765" max="11766" width="5.375" style="616" customWidth="1"/>
    <col min="11767" max="11767" width="9.25" style="616" bestFit="1" customWidth="1"/>
    <col min="11768" max="11768" width="10.25" style="616" bestFit="1" customWidth="1"/>
    <col min="11769" max="11769" width="7.875" style="616" customWidth="1"/>
    <col min="11770" max="11772" width="5.5" style="616" customWidth="1"/>
    <col min="11773" max="11776" width="8.5" style="616" customWidth="1"/>
    <col min="11777" max="11777" width="12" style="616" customWidth="1"/>
    <col min="11778" max="11798" width="8.5" style="616" customWidth="1"/>
    <col min="11799" max="11800" width="6.75" style="616" customWidth="1"/>
    <col min="11801" max="11802" width="8.625" style="616" customWidth="1"/>
    <col min="11803" max="11805" width="6.75" style="616" customWidth="1"/>
    <col min="11806" max="11811" width="6.375" style="616" customWidth="1"/>
    <col min="11812" max="11812" width="9" style="616" customWidth="1"/>
    <col min="11813" max="11813" width="6.375" style="616" customWidth="1"/>
    <col min="11814" max="11820" width="6.25" style="616" customWidth="1"/>
    <col min="11821" max="11826" width="9" style="616" customWidth="1"/>
    <col min="11827" max="11830" width="6.375" style="616" customWidth="1"/>
    <col min="11831" max="11839" width="9" style="616" customWidth="1"/>
    <col min="11840" max="11897" width="3.625" style="616" customWidth="1"/>
    <col min="11898" max="11902" width="9" style="616" customWidth="1"/>
    <col min="11903" max="11912" width="8.25" style="616"/>
    <col min="11913" max="11913" width="14" style="616" customWidth="1"/>
    <col min="11914" max="11916" width="8.125" style="616" customWidth="1"/>
    <col min="11917" max="11922" width="6" style="616" customWidth="1"/>
    <col min="11923" max="11924" width="9" style="616" customWidth="1"/>
    <col min="11925" max="11925" width="16.375" style="616" customWidth="1"/>
    <col min="11926" max="11926" width="9" style="616" customWidth="1"/>
    <col min="11927" max="11928" width="6.875" style="616" customWidth="1"/>
    <col min="11929" max="11930" width="6.375" style="616" customWidth="1"/>
    <col min="11931" max="11931" width="9" style="616" customWidth="1"/>
    <col min="11932" max="11932" width="5.5" style="616" customWidth="1"/>
    <col min="11933" max="11968" width="9" style="616" customWidth="1"/>
    <col min="11969" max="11969" width="15.375" style="616" bestFit="1" customWidth="1"/>
    <col min="11970" max="11970" width="16.5" style="616" bestFit="1" customWidth="1"/>
    <col min="11971" max="11976" width="9" style="616" customWidth="1"/>
    <col min="11977" max="11983" width="6" style="616" customWidth="1"/>
    <col min="11984" max="12001" width="5.25" style="616" customWidth="1"/>
    <col min="12002" max="12004" width="6.625" style="616" customWidth="1"/>
    <col min="12005" max="12007" width="9" style="616" customWidth="1"/>
    <col min="12008" max="12008" width="10.75" style="616" customWidth="1"/>
    <col min="12009" max="12011" width="9" style="616" customWidth="1"/>
    <col min="12012" max="12012" width="10.25" style="616" bestFit="1" customWidth="1"/>
    <col min="12013" max="12015" width="9" style="616" customWidth="1"/>
    <col min="12016" max="12016" width="9.25" style="616" bestFit="1" customWidth="1"/>
    <col min="12017" max="12018" width="9" style="616" customWidth="1"/>
    <col min="12019" max="12019" width="9.125" style="616" bestFit="1" customWidth="1"/>
    <col min="12020" max="12020" width="9.5" style="616" bestFit="1" customWidth="1"/>
    <col min="12021" max="12022" width="5.375" style="616" customWidth="1"/>
    <col min="12023" max="12023" width="9.25" style="616" bestFit="1" customWidth="1"/>
    <col min="12024" max="12024" width="10.25" style="616" bestFit="1" customWidth="1"/>
    <col min="12025" max="12025" width="7.875" style="616" customWidth="1"/>
    <col min="12026" max="12028" width="5.5" style="616" customWidth="1"/>
    <col min="12029" max="12032" width="8.5" style="616" customWidth="1"/>
    <col min="12033" max="12033" width="12" style="616" customWidth="1"/>
    <col min="12034" max="12054" width="8.5" style="616" customWidth="1"/>
    <col min="12055" max="12056" width="6.75" style="616" customWidth="1"/>
    <col min="12057" max="12058" width="8.625" style="616" customWidth="1"/>
    <col min="12059" max="12061" width="6.75" style="616" customWidth="1"/>
    <col min="12062" max="12067" width="6.375" style="616" customWidth="1"/>
    <col min="12068" max="12068" width="9" style="616" customWidth="1"/>
    <col min="12069" max="12069" width="6.375" style="616" customWidth="1"/>
    <col min="12070" max="12076" width="6.25" style="616" customWidth="1"/>
    <col min="12077" max="12082" width="9" style="616" customWidth="1"/>
    <col min="12083" max="12086" width="6.375" style="616" customWidth="1"/>
    <col min="12087" max="12095" width="9" style="616" customWidth="1"/>
    <col min="12096" max="12153" width="3.625" style="616" customWidth="1"/>
    <col min="12154" max="12158" width="9" style="616" customWidth="1"/>
    <col min="12159" max="12168" width="8.25" style="616"/>
    <col min="12169" max="12169" width="14" style="616" customWidth="1"/>
    <col min="12170" max="12172" width="8.125" style="616" customWidth="1"/>
    <col min="12173" max="12178" width="6" style="616" customWidth="1"/>
    <col min="12179" max="12180" width="9" style="616" customWidth="1"/>
    <col min="12181" max="12181" width="16.375" style="616" customWidth="1"/>
    <col min="12182" max="12182" width="9" style="616" customWidth="1"/>
    <col min="12183" max="12184" width="6.875" style="616" customWidth="1"/>
    <col min="12185" max="12186" width="6.375" style="616" customWidth="1"/>
    <col min="12187" max="12187" width="9" style="616" customWidth="1"/>
    <col min="12188" max="12188" width="5.5" style="616" customWidth="1"/>
    <col min="12189" max="12224" width="9" style="616" customWidth="1"/>
    <col min="12225" max="12225" width="15.375" style="616" bestFit="1" customWidth="1"/>
    <col min="12226" max="12226" width="16.5" style="616" bestFit="1" customWidth="1"/>
    <col min="12227" max="12232" width="9" style="616" customWidth="1"/>
    <col min="12233" max="12239" width="6" style="616" customWidth="1"/>
    <col min="12240" max="12257" width="5.25" style="616" customWidth="1"/>
    <col min="12258" max="12260" width="6.625" style="616" customWidth="1"/>
    <col min="12261" max="12263" width="9" style="616" customWidth="1"/>
    <col min="12264" max="12264" width="10.75" style="616" customWidth="1"/>
    <col min="12265" max="12267" width="9" style="616" customWidth="1"/>
    <col min="12268" max="12268" width="10.25" style="616" bestFit="1" customWidth="1"/>
    <col min="12269" max="12271" width="9" style="616" customWidth="1"/>
    <col min="12272" max="12272" width="9.25" style="616" bestFit="1" customWidth="1"/>
    <col min="12273" max="12274" width="9" style="616" customWidth="1"/>
    <col min="12275" max="12275" width="9.125" style="616" bestFit="1" customWidth="1"/>
    <col min="12276" max="12276" width="9.5" style="616" bestFit="1" customWidth="1"/>
    <col min="12277" max="12278" width="5.375" style="616" customWidth="1"/>
    <col min="12279" max="12279" width="9.25" style="616" bestFit="1" customWidth="1"/>
    <col min="12280" max="12280" width="10.25" style="616" bestFit="1" customWidth="1"/>
    <col min="12281" max="12281" width="7.875" style="616" customWidth="1"/>
    <col min="12282" max="12284" width="5.5" style="616" customWidth="1"/>
    <col min="12285" max="12288" width="8.5" style="616" customWidth="1"/>
    <col min="12289" max="12289" width="12" style="616" customWidth="1"/>
    <col min="12290" max="12310" width="8.5" style="616" customWidth="1"/>
    <col min="12311" max="12312" width="6.75" style="616" customWidth="1"/>
    <col min="12313" max="12314" width="8.625" style="616" customWidth="1"/>
    <col min="12315" max="12317" width="6.75" style="616" customWidth="1"/>
    <col min="12318" max="12323" width="6.375" style="616" customWidth="1"/>
    <col min="12324" max="12324" width="9" style="616" customWidth="1"/>
    <col min="12325" max="12325" width="6.375" style="616" customWidth="1"/>
    <col min="12326" max="12332" width="6.25" style="616" customWidth="1"/>
    <col min="12333" max="12338" width="9" style="616" customWidth="1"/>
    <col min="12339" max="12342" width="6.375" style="616" customWidth="1"/>
    <col min="12343" max="12351" width="9" style="616" customWidth="1"/>
    <col min="12352" max="12409" width="3.625" style="616" customWidth="1"/>
    <col min="12410" max="12414" width="9" style="616" customWidth="1"/>
    <col min="12415" max="12424" width="8.25" style="616"/>
    <col min="12425" max="12425" width="14" style="616" customWidth="1"/>
    <col min="12426" max="12428" width="8.125" style="616" customWidth="1"/>
    <col min="12429" max="12434" width="6" style="616" customWidth="1"/>
    <col min="12435" max="12436" width="9" style="616" customWidth="1"/>
    <col min="12437" max="12437" width="16.375" style="616" customWidth="1"/>
    <col min="12438" max="12438" width="9" style="616" customWidth="1"/>
    <col min="12439" max="12440" width="6.875" style="616" customWidth="1"/>
    <col min="12441" max="12442" width="6.375" style="616" customWidth="1"/>
    <col min="12443" max="12443" width="9" style="616" customWidth="1"/>
    <col min="12444" max="12444" width="5.5" style="616" customWidth="1"/>
    <col min="12445" max="12480" width="9" style="616" customWidth="1"/>
    <col min="12481" max="12481" width="15.375" style="616" bestFit="1" customWidth="1"/>
    <col min="12482" max="12482" width="16.5" style="616" bestFit="1" customWidth="1"/>
    <col min="12483" max="12488" width="9" style="616" customWidth="1"/>
    <col min="12489" max="12495" width="6" style="616" customWidth="1"/>
    <col min="12496" max="12513" width="5.25" style="616" customWidth="1"/>
    <col min="12514" max="12516" width="6.625" style="616" customWidth="1"/>
    <col min="12517" max="12519" width="9" style="616" customWidth="1"/>
    <col min="12520" max="12520" width="10.75" style="616" customWidth="1"/>
    <col min="12521" max="12523" width="9" style="616" customWidth="1"/>
    <col min="12524" max="12524" width="10.25" style="616" bestFit="1" customWidth="1"/>
    <col min="12525" max="12527" width="9" style="616" customWidth="1"/>
    <col min="12528" max="12528" width="9.25" style="616" bestFit="1" customWidth="1"/>
    <col min="12529" max="12530" width="9" style="616" customWidth="1"/>
    <col min="12531" max="12531" width="9.125" style="616" bestFit="1" customWidth="1"/>
    <col min="12532" max="12532" width="9.5" style="616" bestFit="1" customWidth="1"/>
    <col min="12533" max="12534" width="5.375" style="616" customWidth="1"/>
    <col min="12535" max="12535" width="9.25" style="616" bestFit="1" customWidth="1"/>
    <col min="12536" max="12536" width="10.25" style="616" bestFit="1" customWidth="1"/>
    <col min="12537" max="12537" width="7.875" style="616" customWidth="1"/>
    <col min="12538" max="12540" width="5.5" style="616" customWidth="1"/>
    <col min="12541" max="12544" width="8.5" style="616" customWidth="1"/>
    <col min="12545" max="12545" width="12" style="616" customWidth="1"/>
    <col min="12546" max="12566" width="8.5" style="616" customWidth="1"/>
    <col min="12567" max="12568" width="6.75" style="616" customWidth="1"/>
    <col min="12569" max="12570" width="8.625" style="616" customWidth="1"/>
    <col min="12571" max="12573" width="6.75" style="616" customWidth="1"/>
    <col min="12574" max="12579" width="6.375" style="616" customWidth="1"/>
    <col min="12580" max="12580" width="9" style="616" customWidth="1"/>
    <col min="12581" max="12581" width="6.375" style="616" customWidth="1"/>
    <col min="12582" max="12588" width="6.25" style="616" customWidth="1"/>
    <col min="12589" max="12594" width="9" style="616" customWidth="1"/>
    <col min="12595" max="12598" width="6.375" style="616" customWidth="1"/>
    <col min="12599" max="12607" width="9" style="616" customWidth="1"/>
    <col min="12608" max="12665" width="3.625" style="616" customWidth="1"/>
    <col min="12666" max="12670" width="9" style="616" customWidth="1"/>
    <col min="12671" max="12680" width="8.25" style="616"/>
    <col min="12681" max="12681" width="14" style="616" customWidth="1"/>
    <col min="12682" max="12684" width="8.125" style="616" customWidth="1"/>
    <col min="12685" max="12690" width="6" style="616" customWidth="1"/>
    <col min="12691" max="12692" width="9" style="616" customWidth="1"/>
    <col min="12693" max="12693" width="16.375" style="616" customWidth="1"/>
    <col min="12694" max="12694" width="9" style="616" customWidth="1"/>
    <col min="12695" max="12696" width="6.875" style="616" customWidth="1"/>
    <col min="12697" max="12698" width="6.375" style="616" customWidth="1"/>
    <col min="12699" max="12699" width="9" style="616" customWidth="1"/>
    <col min="12700" max="12700" width="5.5" style="616" customWidth="1"/>
    <col min="12701" max="12736" width="9" style="616" customWidth="1"/>
    <col min="12737" max="12737" width="15.375" style="616" bestFit="1" customWidth="1"/>
    <col min="12738" max="12738" width="16.5" style="616" bestFit="1" customWidth="1"/>
    <col min="12739" max="12744" width="9" style="616" customWidth="1"/>
    <col min="12745" max="12751" width="6" style="616" customWidth="1"/>
    <col min="12752" max="12769" width="5.25" style="616" customWidth="1"/>
    <col min="12770" max="12772" width="6.625" style="616" customWidth="1"/>
    <col min="12773" max="12775" width="9" style="616" customWidth="1"/>
    <col min="12776" max="12776" width="10.75" style="616" customWidth="1"/>
    <col min="12777" max="12779" width="9" style="616" customWidth="1"/>
    <col min="12780" max="12780" width="10.25" style="616" bestFit="1" customWidth="1"/>
    <col min="12781" max="12783" width="9" style="616" customWidth="1"/>
    <col min="12784" max="12784" width="9.25" style="616" bestFit="1" customWidth="1"/>
    <col min="12785" max="12786" width="9" style="616" customWidth="1"/>
    <col min="12787" max="12787" width="9.125" style="616" bestFit="1" customWidth="1"/>
    <col min="12788" max="12788" width="9.5" style="616" bestFit="1" customWidth="1"/>
    <col min="12789" max="12790" width="5.375" style="616" customWidth="1"/>
    <col min="12791" max="12791" width="9.25" style="616" bestFit="1" customWidth="1"/>
    <col min="12792" max="12792" width="10.25" style="616" bestFit="1" customWidth="1"/>
    <col min="12793" max="12793" width="7.875" style="616" customWidth="1"/>
    <col min="12794" max="12796" width="5.5" style="616" customWidth="1"/>
    <col min="12797" max="12800" width="8.5" style="616" customWidth="1"/>
    <col min="12801" max="12801" width="12" style="616" customWidth="1"/>
    <col min="12802" max="12822" width="8.5" style="616" customWidth="1"/>
    <col min="12823" max="12824" width="6.75" style="616" customWidth="1"/>
    <col min="12825" max="12826" width="8.625" style="616" customWidth="1"/>
    <col min="12827" max="12829" width="6.75" style="616" customWidth="1"/>
    <col min="12830" max="12835" width="6.375" style="616" customWidth="1"/>
    <col min="12836" max="12836" width="9" style="616" customWidth="1"/>
    <col min="12837" max="12837" width="6.375" style="616" customWidth="1"/>
    <col min="12838" max="12844" width="6.25" style="616" customWidth="1"/>
    <col min="12845" max="12850" width="9" style="616" customWidth="1"/>
    <col min="12851" max="12854" width="6.375" style="616" customWidth="1"/>
    <col min="12855" max="12863" width="9" style="616" customWidth="1"/>
    <col min="12864" max="12921" width="3.625" style="616" customWidth="1"/>
    <col min="12922" max="12926" width="9" style="616" customWidth="1"/>
    <col min="12927" max="12936" width="8.25" style="616"/>
    <col min="12937" max="12937" width="14" style="616" customWidth="1"/>
    <col min="12938" max="12940" width="8.125" style="616" customWidth="1"/>
    <col min="12941" max="12946" width="6" style="616" customWidth="1"/>
    <col min="12947" max="12948" width="9" style="616" customWidth="1"/>
    <col min="12949" max="12949" width="16.375" style="616" customWidth="1"/>
    <col min="12950" max="12950" width="9" style="616" customWidth="1"/>
    <col min="12951" max="12952" width="6.875" style="616" customWidth="1"/>
    <col min="12953" max="12954" width="6.375" style="616" customWidth="1"/>
    <col min="12955" max="12955" width="9" style="616" customWidth="1"/>
    <col min="12956" max="12956" width="5.5" style="616" customWidth="1"/>
    <col min="12957" max="12992" width="9" style="616" customWidth="1"/>
    <col min="12993" max="12993" width="15.375" style="616" bestFit="1" customWidth="1"/>
    <col min="12994" max="12994" width="16.5" style="616" bestFit="1" customWidth="1"/>
    <col min="12995" max="13000" width="9" style="616" customWidth="1"/>
    <col min="13001" max="13007" width="6" style="616" customWidth="1"/>
    <col min="13008" max="13025" width="5.25" style="616" customWidth="1"/>
    <col min="13026" max="13028" width="6.625" style="616" customWidth="1"/>
    <col min="13029" max="13031" width="9" style="616" customWidth="1"/>
    <col min="13032" max="13032" width="10.75" style="616" customWidth="1"/>
    <col min="13033" max="13035" width="9" style="616" customWidth="1"/>
    <col min="13036" max="13036" width="10.25" style="616" bestFit="1" customWidth="1"/>
    <col min="13037" max="13039" width="9" style="616" customWidth="1"/>
    <col min="13040" max="13040" width="9.25" style="616" bestFit="1" customWidth="1"/>
    <col min="13041" max="13042" width="9" style="616" customWidth="1"/>
    <col min="13043" max="13043" width="9.125" style="616" bestFit="1" customWidth="1"/>
    <col min="13044" max="13044" width="9.5" style="616" bestFit="1" customWidth="1"/>
    <col min="13045" max="13046" width="5.375" style="616" customWidth="1"/>
    <col min="13047" max="13047" width="9.25" style="616" bestFit="1" customWidth="1"/>
    <col min="13048" max="13048" width="10.25" style="616" bestFit="1" customWidth="1"/>
    <col min="13049" max="13049" width="7.875" style="616" customWidth="1"/>
    <col min="13050" max="13052" width="5.5" style="616" customWidth="1"/>
    <col min="13053" max="13056" width="8.5" style="616" customWidth="1"/>
    <col min="13057" max="13057" width="12" style="616" customWidth="1"/>
    <col min="13058" max="13078" width="8.5" style="616" customWidth="1"/>
    <col min="13079" max="13080" width="6.75" style="616" customWidth="1"/>
    <col min="13081" max="13082" width="8.625" style="616" customWidth="1"/>
    <col min="13083" max="13085" width="6.75" style="616" customWidth="1"/>
    <col min="13086" max="13091" width="6.375" style="616" customWidth="1"/>
    <col min="13092" max="13092" width="9" style="616" customWidth="1"/>
    <col min="13093" max="13093" width="6.375" style="616" customWidth="1"/>
    <col min="13094" max="13100" width="6.25" style="616" customWidth="1"/>
    <col min="13101" max="13106" width="9" style="616" customWidth="1"/>
    <col min="13107" max="13110" width="6.375" style="616" customWidth="1"/>
    <col min="13111" max="13119" width="9" style="616" customWidth="1"/>
    <col min="13120" max="13177" width="3.625" style="616" customWidth="1"/>
    <col min="13178" max="13182" width="9" style="616" customWidth="1"/>
    <col min="13183" max="13192" width="8.25" style="616"/>
    <col min="13193" max="13193" width="14" style="616" customWidth="1"/>
    <col min="13194" max="13196" width="8.125" style="616" customWidth="1"/>
    <col min="13197" max="13202" width="6" style="616" customWidth="1"/>
    <col min="13203" max="13204" width="9" style="616" customWidth="1"/>
    <col min="13205" max="13205" width="16.375" style="616" customWidth="1"/>
    <col min="13206" max="13206" width="9" style="616" customWidth="1"/>
    <col min="13207" max="13208" width="6.875" style="616" customWidth="1"/>
    <col min="13209" max="13210" width="6.375" style="616" customWidth="1"/>
    <col min="13211" max="13211" width="9" style="616" customWidth="1"/>
    <col min="13212" max="13212" width="5.5" style="616" customWidth="1"/>
    <col min="13213" max="13248" width="9" style="616" customWidth="1"/>
    <col min="13249" max="13249" width="15.375" style="616" bestFit="1" customWidth="1"/>
    <col min="13250" max="13250" width="16.5" style="616" bestFit="1" customWidth="1"/>
    <col min="13251" max="13256" width="9" style="616" customWidth="1"/>
    <col min="13257" max="13263" width="6" style="616" customWidth="1"/>
    <col min="13264" max="13281" width="5.25" style="616" customWidth="1"/>
    <col min="13282" max="13284" width="6.625" style="616" customWidth="1"/>
    <col min="13285" max="13287" width="9" style="616" customWidth="1"/>
    <col min="13288" max="13288" width="10.75" style="616" customWidth="1"/>
    <col min="13289" max="13291" width="9" style="616" customWidth="1"/>
    <col min="13292" max="13292" width="10.25" style="616" bestFit="1" customWidth="1"/>
    <col min="13293" max="13295" width="9" style="616" customWidth="1"/>
    <col min="13296" max="13296" width="9.25" style="616" bestFit="1" customWidth="1"/>
    <col min="13297" max="13298" width="9" style="616" customWidth="1"/>
    <col min="13299" max="13299" width="9.125" style="616" bestFit="1" customWidth="1"/>
    <col min="13300" max="13300" width="9.5" style="616" bestFit="1" customWidth="1"/>
    <col min="13301" max="13302" width="5.375" style="616" customWidth="1"/>
    <col min="13303" max="13303" width="9.25" style="616" bestFit="1" customWidth="1"/>
    <col min="13304" max="13304" width="10.25" style="616" bestFit="1" customWidth="1"/>
    <col min="13305" max="13305" width="7.875" style="616" customWidth="1"/>
    <col min="13306" max="13308" width="5.5" style="616" customWidth="1"/>
    <col min="13309" max="13312" width="8.5" style="616" customWidth="1"/>
    <col min="13313" max="13313" width="12" style="616" customWidth="1"/>
    <col min="13314" max="13334" width="8.5" style="616" customWidth="1"/>
    <col min="13335" max="13336" width="6.75" style="616" customWidth="1"/>
    <col min="13337" max="13338" width="8.625" style="616" customWidth="1"/>
    <col min="13339" max="13341" width="6.75" style="616" customWidth="1"/>
    <col min="13342" max="13347" width="6.375" style="616" customWidth="1"/>
    <col min="13348" max="13348" width="9" style="616" customWidth="1"/>
    <col min="13349" max="13349" width="6.375" style="616" customWidth="1"/>
    <col min="13350" max="13356" width="6.25" style="616" customWidth="1"/>
    <col min="13357" max="13362" width="9" style="616" customWidth="1"/>
    <col min="13363" max="13366" width="6.375" style="616" customWidth="1"/>
    <col min="13367" max="13375" width="9" style="616" customWidth="1"/>
    <col min="13376" max="13433" width="3.625" style="616" customWidth="1"/>
    <col min="13434" max="13438" width="9" style="616" customWidth="1"/>
    <col min="13439" max="13448" width="8.25" style="616"/>
    <col min="13449" max="13449" width="14" style="616" customWidth="1"/>
    <col min="13450" max="13452" width="8.125" style="616" customWidth="1"/>
    <col min="13453" max="13458" width="6" style="616" customWidth="1"/>
    <col min="13459" max="13460" width="9" style="616" customWidth="1"/>
    <col min="13461" max="13461" width="16.375" style="616" customWidth="1"/>
    <col min="13462" max="13462" width="9" style="616" customWidth="1"/>
    <col min="13463" max="13464" width="6.875" style="616" customWidth="1"/>
    <col min="13465" max="13466" width="6.375" style="616" customWidth="1"/>
    <col min="13467" max="13467" width="9" style="616" customWidth="1"/>
    <col min="13468" max="13468" width="5.5" style="616" customWidth="1"/>
    <col min="13469" max="13504" width="9" style="616" customWidth="1"/>
    <col min="13505" max="13505" width="15.375" style="616" bestFit="1" customWidth="1"/>
    <col min="13506" max="13506" width="16.5" style="616" bestFit="1" customWidth="1"/>
    <col min="13507" max="13512" width="9" style="616" customWidth="1"/>
    <col min="13513" max="13519" width="6" style="616" customWidth="1"/>
    <col min="13520" max="13537" width="5.25" style="616" customWidth="1"/>
    <col min="13538" max="13540" width="6.625" style="616" customWidth="1"/>
    <col min="13541" max="13543" width="9" style="616" customWidth="1"/>
    <col min="13544" max="13544" width="10.75" style="616" customWidth="1"/>
    <col min="13545" max="13547" width="9" style="616" customWidth="1"/>
    <col min="13548" max="13548" width="10.25" style="616" bestFit="1" customWidth="1"/>
    <col min="13549" max="13551" width="9" style="616" customWidth="1"/>
    <col min="13552" max="13552" width="9.25" style="616" bestFit="1" customWidth="1"/>
    <col min="13553" max="13554" width="9" style="616" customWidth="1"/>
    <col min="13555" max="13555" width="9.125" style="616" bestFit="1" customWidth="1"/>
    <col min="13556" max="13556" width="9.5" style="616" bestFit="1" customWidth="1"/>
    <col min="13557" max="13558" width="5.375" style="616" customWidth="1"/>
    <col min="13559" max="13559" width="9.25" style="616" bestFit="1" customWidth="1"/>
    <col min="13560" max="13560" width="10.25" style="616" bestFit="1" customWidth="1"/>
    <col min="13561" max="13561" width="7.875" style="616" customWidth="1"/>
    <col min="13562" max="13564" width="5.5" style="616" customWidth="1"/>
    <col min="13565" max="13568" width="8.5" style="616" customWidth="1"/>
    <col min="13569" max="13569" width="12" style="616" customWidth="1"/>
    <col min="13570" max="13590" width="8.5" style="616" customWidth="1"/>
    <col min="13591" max="13592" width="6.75" style="616" customWidth="1"/>
    <col min="13593" max="13594" width="8.625" style="616" customWidth="1"/>
    <col min="13595" max="13597" width="6.75" style="616" customWidth="1"/>
    <col min="13598" max="13603" width="6.375" style="616" customWidth="1"/>
    <col min="13604" max="13604" width="9" style="616" customWidth="1"/>
    <col min="13605" max="13605" width="6.375" style="616" customWidth="1"/>
    <col min="13606" max="13612" width="6.25" style="616" customWidth="1"/>
    <col min="13613" max="13618" width="9" style="616" customWidth="1"/>
    <col min="13619" max="13622" width="6.375" style="616" customWidth="1"/>
    <col min="13623" max="13631" width="9" style="616" customWidth="1"/>
    <col min="13632" max="13689" width="3.625" style="616" customWidth="1"/>
    <col min="13690" max="13694" width="9" style="616" customWidth="1"/>
    <col min="13695" max="13704" width="8.25" style="616"/>
    <col min="13705" max="13705" width="14" style="616" customWidth="1"/>
    <col min="13706" max="13708" width="8.125" style="616" customWidth="1"/>
    <col min="13709" max="13714" width="6" style="616" customWidth="1"/>
    <col min="13715" max="13716" width="9" style="616" customWidth="1"/>
    <col min="13717" max="13717" width="16.375" style="616" customWidth="1"/>
    <col min="13718" max="13718" width="9" style="616" customWidth="1"/>
    <col min="13719" max="13720" width="6.875" style="616" customWidth="1"/>
    <col min="13721" max="13722" width="6.375" style="616" customWidth="1"/>
    <col min="13723" max="13723" width="9" style="616" customWidth="1"/>
    <col min="13724" max="13724" width="5.5" style="616" customWidth="1"/>
    <col min="13725" max="13760" width="9" style="616" customWidth="1"/>
    <col min="13761" max="13761" width="15.375" style="616" bestFit="1" customWidth="1"/>
    <col min="13762" max="13762" width="16.5" style="616" bestFit="1" customWidth="1"/>
    <col min="13763" max="13768" width="9" style="616" customWidth="1"/>
    <col min="13769" max="13775" width="6" style="616" customWidth="1"/>
    <col min="13776" max="13793" width="5.25" style="616" customWidth="1"/>
    <col min="13794" max="13796" width="6.625" style="616" customWidth="1"/>
    <col min="13797" max="13799" width="9" style="616" customWidth="1"/>
    <col min="13800" max="13800" width="10.75" style="616" customWidth="1"/>
    <col min="13801" max="13803" width="9" style="616" customWidth="1"/>
    <col min="13804" max="13804" width="10.25" style="616" bestFit="1" customWidth="1"/>
    <col min="13805" max="13807" width="9" style="616" customWidth="1"/>
    <col min="13808" max="13808" width="9.25" style="616" bestFit="1" customWidth="1"/>
    <col min="13809" max="13810" width="9" style="616" customWidth="1"/>
    <col min="13811" max="13811" width="9.125" style="616" bestFit="1" customWidth="1"/>
    <col min="13812" max="13812" width="9.5" style="616" bestFit="1" customWidth="1"/>
    <col min="13813" max="13814" width="5.375" style="616" customWidth="1"/>
    <col min="13815" max="13815" width="9.25" style="616" bestFit="1" customWidth="1"/>
    <col min="13816" max="13816" width="10.25" style="616" bestFit="1" customWidth="1"/>
    <col min="13817" max="13817" width="7.875" style="616" customWidth="1"/>
    <col min="13818" max="13820" width="5.5" style="616" customWidth="1"/>
    <col min="13821" max="13824" width="8.5" style="616" customWidth="1"/>
    <col min="13825" max="13825" width="12" style="616" customWidth="1"/>
    <col min="13826" max="13846" width="8.5" style="616" customWidth="1"/>
    <col min="13847" max="13848" width="6.75" style="616" customWidth="1"/>
    <col min="13849" max="13850" width="8.625" style="616" customWidth="1"/>
    <col min="13851" max="13853" width="6.75" style="616" customWidth="1"/>
    <col min="13854" max="13859" width="6.375" style="616" customWidth="1"/>
    <col min="13860" max="13860" width="9" style="616" customWidth="1"/>
    <col min="13861" max="13861" width="6.375" style="616" customWidth="1"/>
    <col min="13862" max="13868" width="6.25" style="616" customWidth="1"/>
    <col min="13869" max="13874" width="9" style="616" customWidth="1"/>
    <col min="13875" max="13878" width="6.375" style="616" customWidth="1"/>
    <col min="13879" max="13887" width="9" style="616" customWidth="1"/>
    <col min="13888" max="13945" width="3.625" style="616" customWidth="1"/>
    <col min="13946" max="13950" width="9" style="616" customWidth="1"/>
    <col min="13951" max="13960" width="8.25" style="616"/>
    <col min="13961" max="13961" width="14" style="616" customWidth="1"/>
    <col min="13962" max="13964" width="8.125" style="616" customWidth="1"/>
    <col min="13965" max="13970" width="6" style="616" customWidth="1"/>
    <col min="13971" max="13972" width="9" style="616" customWidth="1"/>
    <col min="13973" max="13973" width="16.375" style="616" customWidth="1"/>
    <col min="13974" max="13974" width="9" style="616" customWidth="1"/>
    <col min="13975" max="13976" width="6.875" style="616" customWidth="1"/>
    <col min="13977" max="13978" width="6.375" style="616" customWidth="1"/>
    <col min="13979" max="13979" width="9" style="616" customWidth="1"/>
    <col min="13980" max="13980" width="5.5" style="616" customWidth="1"/>
    <col min="13981" max="14016" width="9" style="616" customWidth="1"/>
    <col min="14017" max="14017" width="15.375" style="616" bestFit="1" customWidth="1"/>
    <col min="14018" max="14018" width="16.5" style="616" bestFit="1" customWidth="1"/>
    <col min="14019" max="14024" width="9" style="616" customWidth="1"/>
    <col min="14025" max="14031" width="6" style="616" customWidth="1"/>
    <col min="14032" max="14049" width="5.25" style="616" customWidth="1"/>
    <col min="14050" max="14052" width="6.625" style="616" customWidth="1"/>
    <col min="14053" max="14055" width="9" style="616" customWidth="1"/>
    <col min="14056" max="14056" width="10.75" style="616" customWidth="1"/>
    <col min="14057" max="14059" width="9" style="616" customWidth="1"/>
    <col min="14060" max="14060" width="10.25" style="616" bestFit="1" customWidth="1"/>
    <col min="14061" max="14063" width="9" style="616" customWidth="1"/>
    <col min="14064" max="14064" width="9.25" style="616" bestFit="1" customWidth="1"/>
    <col min="14065" max="14066" width="9" style="616" customWidth="1"/>
    <col min="14067" max="14067" width="9.125" style="616" bestFit="1" customWidth="1"/>
    <col min="14068" max="14068" width="9.5" style="616" bestFit="1" customWidth="1"/>
    <col min="14069" max="14070" width="5.375" style="616" customWidth="1"/>
    <col min="14071" max="14071" width="9.25" style="616" bestFit="1" customWidth="1"/>
    <col min="14072" max="14072" width="10.25" style="616" bestFit="1" customWidth="1"/>
    <col min="14073" max="14073" width="7.875" style="616" customWidth="1"/>
    <col min="14074" max="14076" width="5.5" style="616" customWidth="1"/>
    <col min="14077" max="14080" width="8.5" style="616" customWidth="1"/>
    <col min="14081" max="14081" width="12" style="616" customWidth="1"/>
    <col min="14082" max="14102" width="8.5" style="616" customWidth="1"/>
    <col min="14103" max="14104" width="6.75" style="616" customWidth="1"/>
    <col min="14105" max="14106" width="8.625" style="616" customWidth="1"/>
    <col min="14107" max="14109" width="6.75" style="616" customWidth="1"/>
    <col min="14110" max="14115" width="6.375" style="616" customWidth="1"/>
    <col min="14116" max="14116" width="9" style="616" customWidth="1"/>
    <col min="14117" max="14117" width="6.375" style="616" customWidth="1"/>
    <col min="14118" max="14124" width="6.25" style="616" customWidth="1"/>
    <col min="14125" max="14130" width="9" style="616" customWidth="1"/>
    <col min="14131" max="14134" width="6.375" style="616" customWidth="1"/>
    <col min="14135" max="14143" width="9" style="616" customWidth="1"/>
    <col min="14144" max="14201" width="3.625" style="616" customWidth="1"/>
    <col min="14202" max="14206" width="9" style="616" customWidth="1"/>
    <col min="14207" max="14216" width="8.25" style="616"/>
    <col min="14217" max="14217" width="14" style="616" customWidth="1"/>
    <col min="14218" max="14220" width="8.125" style="616" customWidth="1"/>
    <col min="14221" max="14226" width="6" style="616" customWidth="1"/>
    <col min="14227" max="14228" width="9" style="616" customWidth="1"/>
    <col min="14229" max="14229" width="16.375" style="616" customWidth="1"/>
    <col min="14230" max="14230" width="9" style="616" customWidth="1"/>
    <col min="14231" max="14232" width="6.875" style="616" customWidth="1"/>
    <col min="14233" max="14234" width="6.375" style="616" customWidth="1"/>
    <col min="14235" max="14235" width="9" style="616" customWidth="1"/>
    <col min="14236" max="14236" width="5.5" style="616" customWidth="1"/>
    <col min="14237" max="14272" width="9" style="616" customWidth="1"/>
    <col min="14273" max="14273" width="15.375" style="616" bestFit="1" customWidth="1"/>
    <col min="14274" max="14274" width="16.5" style="616" bestFit="1" customWidth="1"/>
    <col min="14275" max="14280" width="9" style="616" customWidth="1"/>
    <col min="14281" max="14287" width="6" style="616" customWidth="1"/>
    <col min="14288" max="14305" width="5.25" style="616" customWidth="1"/>
    <col min="14306" max="14308" width="6.625" style="616" customWidth="1"/>
    <col min="14309" max="14311" width="9" style="616" customWidth="1"/>
    <col min="14312" max="14312" width="10.75" style="616" customWidth="1"/>
    <col min="14313" max="14315" width="9" style="616" customWidth="1"/>
    <col min="14316" max="14316" width="10.25" style="616" bestFit="1" customWidth="1"/>
    <col min="14317" max="14319" width="9" style="616" customWidth="1"/>
    <col min="14320" max="14320" width="9.25" style="616" bestFit="1" customWidth="1"/>
    <col min="14321" max="14322" width="9" style="616" customWidth="1"/>
    <col min="14323" max="14323" width="9.125" style="616" bestFit="1" customWidth="1"/>
    <col min="14324" max="14324" width="9.5" style="616" bestFit="1" customWidth="1"/>
    <col min="14325" max="14326" width="5.375" style="616" customWidth="1"/>
    <col min="14327" max="14327" width="9.25" style="616" bestFit="1" customWidth="1"/>
    <col min="14328" max="14328" width="10.25" style="616" bestFit="1" customWidth="1"/>
    <col min="14329" max="14329" width="7.875" style="616" customWidth="1"/>
    <col min="14330" max="14332" width="5.5" style="616" customWidth="1"/>
    <col min="14333" max="14336" width="8.5" style="616" customWidth="1"/>
    <col min="14337" max="14337" width="12" style="616" customWidth="1"/>
    <col min="14338" max="14358" width="8.5" style="616" customWidth="1"/>
    <col min="14359" max="14360" width="6.75" style="616" customWidth="1"/>
    <col min="14361" max="14362" width="8.625" style="616" customWidth="1"/>
    <col min="14363" max="14365" width="6.75" style="616" customWidth="1"/>
    <col min="14366" max="14371" width="6.375" style="616" customWidth="1"/>
    <col min="14372" max="14372" width="9" style="616" customWidth="1"/>
    <col min="14373" max="14373" width="6.375" style="616" customWidth="1"/>
    <col min="14374" max="14380" width="6.25" style="616" customWidth="1"/>
    <col min="14381" max="14386" width="9" style="616" customWidth="1"/>
    <col min="14387" max="14390" width="6.375" style="616" customWidth="1"/>
    <col min="14391" max="14399" width="9" style="616" customWidth="1"/>
    <col min="14400" max="14457" width="3.625" style="616" customWidth="1"/>
    <col min="14458" max="14462" width="9" style="616" customWidth="1"/>
    <col min="14463" max="14472" width="8.25" style="616"/>
    <col min="14473" max="14473" width="14" style="616" customWidth="1"/>
    <col min="14474" max="14476" width="8.125" style="616" customWidth="1"/>
    <col min="14477" max="14482" width="6" style="616" customWidth="1"/>
    <col min="14483" max="14484" width="9" style="616" customWidth="1"/>
    <col min="14485" max="14485" width="16.375" style="616" customWidth="1"/>
    <col min="14486" max="14486" width="9" style="616" customWidth="1"/>
    <col min="14487" max="14488" width="6.875" style="616" customWidth="1"/>
    <col min="14489" max="14490" width="6.375" style="616" customWidth="1"/>
    <col min="14491" max="14491" width="9" style="616" customWidth="1"/>
    <col min="14492" max="14492" width="5.5" style="616" customWidth="1"/>
    <col min="14493" max="14528" width="9" style="616" customWidth="1"/>
    <col min="14529" max="14529" width="15.375" style="616" bestFit="1" customWidth="1"/>
    <col min="14530" max="14530" width="16.5" style="616" bestFit="1" customWidth="1"/>
    <col min="14531" max="14536" width="9" style="616" customWidth="1"/>
    <col min="14537" max="14543" width="6" style="616" customWidth="1"/>
    <col min="14544" max="14561" width="5.25" style="616" customWidth="1"/>
    <col min="14562" max="14564" width="6.625" style="616" customWidth="1"/>
    <col min="14565" max="14567" width="9" style="616" customWidth="1"/>
    <col min="14568" max="14568" width="10.75" style="616" customWidth="1"/>
    <col min="14569" max="14571" width="9" style="616" customWidth="1"/>
    <col min="14572" max="14572" width="10.25" style="616" bestFit="1" customWidth="1"/>
    <col min="14573" max="14575" width="9" style="616" customWidth="1"/>
    <col min="14576" max="14576" width="9.25" style="616" bestFit="1" customWidth="1"/>
    <col min="14577" max="14578" width="9" style="616" customWidth="1"/>
    <col min="14579" max="14579" width="9.125" style="616" bestFit="1" customWidth="1"/>
    <col min="14580" max="14580" width="9.5" style="616" bestFit="1" customWidth="1"/>
    <col min="14581" max="14582" width="5.375" style="616" customWidth="1"/>
    <col min="14583" max="14583" width="9.25" style="616" bestFit="1" customWidth="1"/>
    <col min="14584" max="14584" width="10.25" style="616" bestFit="1" customWidth="1"/>
    <col min="14585" max="14585" width="7.875" style="616" customWidth="1"/>
    <col min="14586" max="14588" width="5.5" style="616" customWidth="1"/>
    <col min="14589" max="14592" width="8.5" style="616" customWidth="1"/>
    <col min="14593" max="14593" width="12" style="616" customWidth="1"/>
    <col min="14594" max="14614" width="8.5" style="616" customWidth="1"/>
    <col min="14615" max="14616" width="6.75" style="616" customWidth="1"/>
    <col min="14617" max="14618" width="8.625" style="616" customWidth="1"/>
    <col min="14619" max="14621" width="6.75" style="616" customWidth="1"/>
    <col min="14622" max="14627" width="6.375" style="616" customWidth="1"/>
    <col min="14628" max="14628" width="9" style="616" customWidth="1"/>
    <col min="14629" max="14629" width="6.375" style="616" customWidth="1"/>
    <col min="14630" max="14636" width="6.25" style="616" customWidth="1"/>
    <col min="14637" max="14642" width="9" style="616" customWidth="1"/>
    <col min="14643" max="14646" width="6.375" style="616" customWidth="1"/>
    <col min="14647" max="14655" width="9" style="616" customWidth="1"/>
    <col min="14656" max="14713" width="3.625" style="616" customWidth="1"/>
    <col min="14714" max="14718" width="9" style="616" customWidth="1"/>
    <col min="14719" max="14728" width="8.25" style="616"/>
    <col min="14729" max="14729" width="14" style="616" customWidth="1"/>
    <col min="14730" max="14732" width="8.125" style="616" customWidth="1"/>
    <col min="14733" max="14738" width="6" style="616" customWidth="1"/>
    <col min="14739" max="14740" width="9" style="616" customWidth="1"/>
    <col min="14741" max="14741" width="16.375" style="616" customWidth="1"/>
    <col min="14742" max="14742" width="9" style="616" customWidth="1"/>
    <col min="14743" max="14744" width="6.875" style="616" customWidth="1"/>
    <col min="14745" max="14746" width="6.375" style="616" customWidth="1"/>
    <col min="14747" max="14747" width="9" style="616" customWidth="1"/>
    <col min="14748" max="14748" width="5.5" style="616" customWidth="1"/>
    <col min="14749" max="14784" width="9" style="616" customWidth="1"/>
    <col min="14785" max="14785" width="15.375" style="616" bestFit="1" customWidth="1"/>
    <col min="14786" max="14786" width="16.5" style="616" bestFit="1" customWidth="1"/>
    <col min="14787" max="14792" width="9" style="616" customWidth="1"/>
    <col min="14793" max="14799" width="6" style="616" customWidth="1"/>
    <col min="14800" max="14817" width="5.25" style="616" customWidth="1"/>
    <col min="14818" max="14820" width="6.625" style="616" customWidth="1"/>
    <col min="14821" max="14823" width="9" style="616" customWidth="1"/>
    <col min="14824" max="14824" width="10.75" style="616" customWidth="1"/>
    <col min="14825" max="14827" width="9" style="616" customWidth="1"/>
    <col min="14828" max="14828" width="10.25" style="616" bestFit="1" customWidth="1"/>
    <col min="14829" max="14831" width="9" style="616" customWidth="1"/>
    <col min="14832" max="14832" width="9.25" style="616" bestFit="1" customWidth="1"/>
    <col min="14833" max="14834" width="9" style="616" customWidth="1"/>
    <col min="14835" max="14835" width="9.125" style="616" bestFit="1" customWidth="1"/>
    <col min="14836" max="14836" width="9.5" style="616" bestFit="1" customWidth="1"/>
    <col min="14837" max="14838" width="5.375" style="616" customWidth="1"/>
    <col min="14839" max="14839" width="9.25" style="616" bestFit="1" customWidth="1"/>
    <col min="14840" max="14840" width="10.25" style="616" bestFit="1" customWidth="1"/>
    <col min="14841" max="14841" width="7.875" style="616" customWidth="1"/>
    <col min="14842" max="14844" width="5.5" style="616" customWidth="1"/>
    <col min="14845" max="14848" width="8.5" style="616" customWidth="1"/>
    <col min="14849" max="14849" width="12" style="616" customWidth="1"/>
    <col min="14850" max="14870" width="8.5" style="616" customWidth="1"/>
    <col min="14871" max="14872" width="6.75" style="616" customWidth="1"/>
    <col min="14873" max="14874" width="8.625" style="616" customWidth="1"/>
    <col min="14875" max="14877" width="6.75" style="616" customWidth="1"/>
    <col min="14878" max="14883" width="6.375" style="616" customWidth="1"/>
    <col min="14884" max="14884" width="9" style="616" customWidth="1"/>
    <col min="14885" max="14885" width="6.375" style="616" customWidth="1"/>
    <col min="14886" max="14892" width="6.25" style="616" customWidth="1"/>
    <col min="14893" max="14898" width="9" style="616" customWidth="1"/>
    <col min="14899" max="14902" width="6.375" style="616" customWidth="1"/>
    <col min="14903" max="14911" width="9" style="616" customWidth="1"/>
    <col min="14912" max="14969" width="3.625" style="616" customWidth="1"/>
    <col min="14970" max="14974" width="9" style="616" customWidth="1"/>
    <col min="14975" max="14984" width="8.25" style="616"/>
    <col min="14985" max="14985" width="14" style="616" customWidth="1"/>
    <col min="14986" max="14988" width="8.125" style="616" customWidth="1"/>
    <col min="14989" max="14994" width="6" style="616" customWidth="1"/>
    <col min="14995" max="14996" width="9" style="616" customWidth="1"/>
    <col min="14997" max="14997" width="16.375" style="616" customWidth="1"/>
    <col min="14998" max="14998" width="9" style="616" customWidth="1"/>
    <col min="14999" max="15000" width="6.875" style="616" customWidth="1"/>
    <col min="15001" max="15002" width="6.375" style="616" customWidth="1"/>
    <col min="15003" max="15003" width="9" style="616" customWidth="1"/>
    <col min="15004" max="15004" width="5.5" style="616" customWidth="1"/>
    <col min="15005" max="15040" width="9" style="616" customWidth="1"/>
    <col min="15041" max="15041" width="15.375" style="616" bestFit="1" customWidth="1"/>
    <col min="15042" max="15042" width="16.5" style="616" bestFit="1" customWidth="1"/>
    <col min="15043" max="15048" width="9" style="616" customWidth="1"/>
    <col min="15049" max="15055" width="6" style="616" customWidth="1"/>
    <col min="15056" max="15073" width="5.25" style="616" customWidth="1"/>
    <col min="15074" max="15076" width="6.625" style="616" customWidth="1"/>
    <col min="15077" max="15079" width="9" style="616" customWidth="1"/>
    <col min="15080" max="15080" width="10.75" style="616" customWidth="1"/>
    <col min="15081" max="15083" width="9" style="616" customWidth="1"/>
    <col min="15084" max="15084" width="10.25" style="616" bestFit="1" customWidth="1"/>
    <col min="15085" max="15087" width="9" style="616" customWidth="1"/>
    <col min="15088" max="15088" width="9.25" style="616" bestFit="1" customWidth="1"/>
    <col min="15089" max="15090" width="9" style="616" customWidth="1"/>
    <col min="15091" max="15091" width="9.125" style="616" bestFit="1" customWidth="1"/>
    <col min="15092" max="15092" width="9.5" style="616" bestFit="1" customWidth="1"/>
    <col min="15093" max="15094" width="5.375" style="616" customWidth="1"/>
    <col min="15095" max="15095" width="9.25" style="616" bestFit="1" customWidth="1"/>
    <col min="15096" max="15096" width="10.25" style="616" bestFit="1" customWidth="1"/>
    <col min="15097" max="15097" width="7.875" style="616" customWidth="1"/>
    <col min="15098" max="15100" width="5.5" style="616" customWidth="1"/>
    <col min="15101" max="15104" width="8.5" style="616" customWidth="1"/>
    <col min="15105" max="15105" width="12" style="616" customWidth="1"/>
    <col min="15106" max="15126" width="8.5" style="616" customWidth="1"/>
    <col min="15127" max="15128" width="6.75" style="616" customWidth="1"/>
    <col min="15129" max="15130" width="8.625" style="616" customWidth="1"/>
    <col min="15131" max="15133" width="6.75" style="616" customWidth="1"/>
    <col min="15134" max="15139" width="6.375" style="616" customWidth="1"/>
    <col min="15140" max="15140" width="9" style="616" customWidth="1"/>
    <col min="15141" max="15141" width="6.375" style="616" customWidth="1"/>
    <col min="15142" max="15148" width="6.25" style="616" customWidth="1"/>
    <col min="15149" max="15154" width="9" style="616" customWidth="1"/>
    <col min="15155" max="15158" width="6.375" style="616" customWidth="1"/>
    <col min="15159" max="15167" width="9" style="616" customWidth="1"/>
    <col min="15168" max="15225" width="3.625" style="616" customWidth="1"/>
    <col min="15226" max="15230" width="9" style="616" customWidth="1"/>
    <col min="15231" max="15240" width="8.25" style="616"/>
    <col min="15241" max="15241" width="14" style="616" customWidth="1"/>
    <col min="15242" max="15244" width="8.125" style="616" customWidth="1"/>
    <col min="15245" max="15250" width="6" style="616" customWidth="1"/>
    <col min="15251" max="15252" width="9" style="616" customWidth="1"/>
    <col min="15253" max="15253" width="16.375" style="616" customWidth="1"/>
    <col min="15254" max="15254" width="9" style="616" customWidth="1"/>
    <col min="15255" max="15256" width="6.875" style="616" customWidth="1"/>
    <col min="15257" max="15258" width="6.375" style="616" customWidth="1"/>
    <col min="15259" max="15259" width="9" style="616" customWidth="1"/>
    <col min="15260" max="15260" width="5.5" style="616" customWidth="1"/>
    <col min="15261" max="15296" width="9" style="616" customWidth="1"/>
    <col min="15297" max="15297" width="15.375" style="616" bestFit="1" customWidth="1"/>
    <col min="15298" max="15298" width="16.5" style="616" bestFit="1" customWidth="1"/>
    <col min="15299" max="15304" width="9" style="616" customWidth="1"/>
    <col min="15305" max="15311" width="6" style="616" customWidth="1"/>
    <col min="15312" max="15329" width="5.25" style="616" customWidth="1"/>
    <col min="15330" max="15332" width="6.625" style="616" customWidth="1"/>
    <col min="15333" max="15335" width="9" style="616" customWidth="1"/>
    <col min="15336" max="15336" width="10.75" style="616" customWidth="1"/>
    <col min="15337" max="15339" width="9" style="616" customWidth="1"/>
    <col min="15340" max="15340" width="10.25" style="616" bestFit="1" customWidth="1"/>
    <col min="15341" max="15343" width="9" style="616" customWidth="1"/>
    <col min="15344" max="15344" width="9.25" style="616" bestFit="1" customWidth="1"/>
    <col min="15345" max="15346" width="9" style="616" customWidth="1"/>
    <col min="15347" max="15347" width="9.125" style="616" bestFit="1" customWidth="1"/>
    <col min="15348" max="15348" width="9.5" style="616" bestFit="1" customWidth="1"/>
    <col min="15349" max="15350" width="5.375" style="616" customWidth="1"/>
    <col min="15351" max="15351" width="9.25" style="616" bestFit="1" customWidth="1"/>
    <col min="15352" max="15352" width="10.25" style="616" bestFit="1" customWidth="1"/>
    <col min="15353" max="15353" width="7.875" style="616" customWidth="1"/>
    <col min="15354" max="15356" width="5.5" style="616" customWidth="1"/>
    <col min="15357" max="15360" width="8.5" style="616" customWidth="1"/>
    <col min="15361" max="15361" width="12" style="616" customWidth="1"/>
    <col min="15362" max="15382" width="8.5" style="616" customWidth="1"/>
    <col min="15383" max="15384" width="6.75" style="616" customWidth="1"/>
    <col min="15385" max="15386" width="8.625" style="616" customWidth="1"/>
    <col min="15387" max="15389" width="6.75" style="616" customWidth="1"/>
    <col min="15390" max="15395" width="6.375" style="616" customWidth="1"/>
    <col min="15396" max="15396" width="9" style="616" customWidth="1"/>
    <col min="15397" max="15397" width="6.375" style="616" customWidth="1"/>
    <col min="15398" max="15404" width="6.25" style="616" customWidth="1"/>
    <col min="15405" max="15410" width="9" style="616" customWidth="1"/>
    <col min="15411" max="15414" width="6.375" style="616" customWidth="1"/>
    <col min="15415" max="15423" width="9" style="616" customWidth="1"/>
    <col min="15424" max="15481" width="3.625" style="616" customWidth="1"/>
    <col min="15482" max="15486" width="9" style="616" customWidth="1"/>
    <col min="15487" max="15496" width="8.25" style="616"/>
    <col min="15497" max="15497" width="14" style="616" customWidth="1"/>
    <col min="15498" max="15500" width="8.125" style="616" customWidth="1"/>
    <col min="15501" max="15506" width="6" style="616" customWidth="1"/>
    <col min="15507" max="15508" width="9" style="616" customWidth="1"/>
    <col min="15509" max="15509" width="16.375" style="616" customWidth="1"/>
    <col min="15510" max="15510" width="9" style="616" customWidth="1"/>
    <col min="15511" max="15512" width="6.875" style="616" customWidth="1"/>
    <col min="15513" max="15514" width="6.375" style="616" customWidth="1"/>
    <col min="15515" max="15515" width="9" style="616" customWidth="1"/>
    <col min="15516" max="15516" width="5.5" style="616" customWidth="1"/>
    <col min="15517" max="15552" width="9" style="616" customWidth="1"/>
    <col min="15553" max="15553" width="15.375" style="616" bestFit="1" customWidth="1"/>
    <col min="15554" max="15554" width="16.5" style="616" bestFit="1" customWidth="1"/>
    <col min="15555" max="15560" width="9" style="616" customWidth="1"/>
    <col min="15561" max="15567" width="6" style="616" customWidth="1"/>
    <col min="15568" max="15585" width="5.25" style="616" customWidth="1"/>
    <col min="15586" max="15588" width="6.625" style="616" customWidth="1"/>
    <col min="15589" max="15591" width="9" style="616" customWidth="1"/>
    <col min="15592" max="15592" width="10.75" style="616" customWidth="1"/>
    <col min="15593" max="15595" width="9" style="616" customWidth="1"/>
    <col min="15596" max="15596" width="10.25" style="616" bestFit="1" customWidth="1"/>
    <col min="15597" max="15599" width="9" style="616" customWidth="1"/>
    <col min="15600" max="15600" width="9.25" style="616" bestFit="1" customWidth="1"/>
    <col min="15601" max="15602" width="9" style="616" customWidth="1"/>
    <col min="15603" max="15603" width="9.125" style="616" bestFit="1" customWidth="1"/>
    <col min="15604" max="15604" width="9.5" style="616" bestFit="1" customWidth="1"/>
    <col min="15605" max="15606" width="5.375" style="616" customWidth="1"/>
    <col min="15607" max="15607" width="9.25" style="616" bestFit="1" customWidth="1"/>
    <col min="15608" max="15608" width="10.25" style="616" bestFit="1" customWidth="1"/>
    <col min="15609" max="15609" width="7.875" style="616" customWidth="1"/>
    <col min="15610" max="15612" width="5.5" style="616" customWidth="1"/>
    <col min="15613" max="15616" width="8.5" style="616" customWidth="1"/>
    <col min="15617" max="15617" width="12" style="616" customWidth="1"/>
    <col min="15618" max="15638" width="8.5" style="616" customWidth="1"/>
    <col min="15639" max="15640" width="6.75" style="616" customWidth="1"/>
    <col min="15641" max="15642" width="8.625" style="616" customWidth="1"/>
    <col min="15643" max="15645" width="6.75" style="616" customWidth="1"/>
    <col min="15646" max="15651" width="6.375" style="616" customWidth="1"/>
    <col min="15652" max="15652" width="9" style="616" customWidth="1"/>
    <col min="15653" max="15653" width="6.375" style="616" customWidth="1"/>
    <col min="15654" max="15660" width="6.25" style="616" customWidth="1"/>
    <col min="15661" max="15666" width="9" style="616" customWidth="1"/>
    <col min="15667" max="15670" width="6.375" style="616" customWidth="1"/>
    <col min="15671" max="15679" width="9" style="616" customWidth="1"/>
    <col min="15680" max="15737" width="3.625" style="616" customWidth="1"/>
    <col min="15738" max="15742" width="9" style="616" customWidth="1"/>
    <col min="15743" max="15752" width="8.25" style="616"/>
    <col min="15753" max="15753" width="14" style="616" customWidth="1"/>
    <col min="15754" max="15756" width="8.125" style="616" customWidth="1"/>
    <col min="15757" max="15762" width="6" style="616" customWidth="1"/>
    <col min="15763" max="15764" width="9" style="616" customWidth="1"/>
    <col min="15765" max="15765" width="16.375" style="616" customWidth="1"/>
    <col min="15766" max="15766" width="9" style="616" customWidth="1"/>
    <col min="15767" max="15768" width="6.875" style="616" customWidth="1"/>
    <col min="15769" max="15770" width="6.375" style="616" customWidth="1"/>
    <col min="15771" max="15771" width="9" style="616" customWidth="1"/>
    <col min="15772" max="15772" width="5.5" style="616" customWidth="1"/>
    <col min="15773" max="15808" width="9" style="616" customWidth="1"/>
    <col min="15809" max="15809" width="15.375" style="616" bestFit="1" customWidth="1"/>
    <col min="15810" max="15810" width="16.5" style="616" bestFit="1" customWidth="1"/>
    <col min="15811" max="15816" width="9" style="616" customWidth="1"/>
    <col min="15817" max="15823" width="6" style="616" customWidth="1"/>
    <col min="15824" max="15841" width="5.25" style="616" customWidth="1"/>
    <col min="15842" max="15844" width="6.625" style="616" customWidth="1"/>
    <col min="15845" max="15847" width="9" style="616" customWidth="1"/>
    <col min="15848" max="15848" width="10.75" style="616" customWidth="1"/>
    <col min="15849" max="15851" width="9" style="616" customWidth="1"/>
    <col min="15852" max="15852" width="10.25" style="616" bestFit="1" customWidth="1"/>
    <col min="15853" max="15855" width="9" style="616" customWidth="1"/>
    <col min="15856" max="15856" width="9.25" style="616" bestFit="1" customWidth="1"/>
    <col min="15857" max="15858" width="9" style="616" customWidth="1"/>
    <col min="15859" max="15859" width="9.125" style="616" bestFit="1" customWidth="1"/>
    <col min="15860" max="15860" width="9.5" style="616" bestFit="1" customWidth="1"/>
    <col min="15861" max="15862" width="5.375" style="616" customWidth="1"/>
    <col min="15863" max="15863" width="9.25" style="616" bestFit="1" customWidth="1"/>
    <col min="15864" max="15864" width="10.25" style="616" bestFit="1" customWidth="1"/>
    <col min="15865" max="15865" width="7.875" style="616" customWidth="1"/>
    <col min="15866" max="15868" width="5.5" style="616" customWidth="1"/>
    <col min="15869" max="15872" width="8.5" style="616" customWidth="1"/>
    <col min="15873" max="15873" width="12" style="616" customWidth="1"/>
    <col min="15874" max="15894" width="8.5" style="616" customWidth="1"/>
    <col min="15895" max="15896" width="6.75" style="616" customWidth="1"/>
    <col min="15897" max="15898" width="8.625" style="616" customWidth="1"/>
    <col min="15899" max="15901" width="6.75" style="616" customWidth="1"/>
    <col min="15902" max="15907" width="6.375" style="616" customWidth="1"/>
    <col min="15908" max="15908" width="9" style="616" customWidth="1"/>
    <col min="15909" max="15909" width="6.375" style="616" customWidth="1"/>
    <col min="15910" max="15916" width="6.25" style="616" customWidth="1"/>
    <col min="15917" max="15922" width="9" style="616" customWidth="1"/>
    <col min="15923" max="15926" width="6.375" style="616" customWidth="1"/>
    <col min="15927" max="15935" width="9" style="616" customWidth="1"/>
    <col min="15936" max="15993" width="3.625" style="616" customWidth="1"/>
    <col min="15994" max="15998" width="9" style="616" customWidth="1"/>
    <col min="15999" max="16008" width="8.25" style="616"/>
    <col min="16009" max="16009" width="14" style="616" customWidth="1"/>
    <col min="16010" max="16012" width="8.125" style="616" customWidth="1"/>
    <col min="16013" max="16018" width="6" style="616" customWidth="1"/>
    <col min="16019" max="16020" width="9" style="616" customWidth="1"/>
    <col min="16021" max="16021" width="16.375" style="616" customWidth="1"/>
    <col min="16022" max="16022" width="9" style="616" customWidth="1"/>
    <col min="16023" max="16024" width="6.875" style="616" customWidth="1"/>
    <col min="16025" max="16026" width="6.375" style="616" customWidth="1"/>
    <col min="16027" max="16027" width="9" style="616" customWidth="1"/>
    <col min="16028" max="16028" width="5.5" style="616" customWidth="1"/>
    <col min="16029" max="16064" width="9" style="616" customWidth="1"/>
    <col min="16065" max="16065" width="15.375" style="616" bestFit="1" customWidth="1"/>
    <col min="16066" max="16066" width="16.5" style="616" bestFit="1" customWidth="1"/>
    <col min="16067" max="16072" width="9" style="616" customWidth="1"/>
    <col min="16073" max="16079" width="6" style="616" customWidth="1"/>
    <col min="16080" max="16097" width="5.25" style="616" customWidth="1"/>
    <col min="16098" max="16100" width="6.625" style="616" customWidth="1"/>
    <col min="16101" max="16103" width="9" style="616" customWidth="1"/>
    <col min="16104" max="16104" width="10.75" style="616" customWidth="1"/>
    <col min="16105" max="16107" width="9" style="616" customWidth="1"/>
    <col min="16108" max="16108" width="10.25" style="616" bestFit="1" customWidth="1"/>
    <col min="16109" max="16111" width="9" style="616" customWidth="1"/>
    <col min="16112" max="16112" width="9.25" style="616" bestFit="1" customWidth="1"/>
    <col min="16113" max="16114" width="9" style="616" customWidth="1"/>
    <col min="16115" max="16115" width="9.125" style="616" bestFit="1" customWidth="1"/>
    <col min="16116" max="16116" width="9.5" style="616" bestFit="1" customWidth="1"/>
    <col min="16117" max="16118" width="5.375" style="616" customWidth="1"/>
    <col min="16119" max="16119" width="9.25" style="616" bestFit="1" customWidth="1"/>
    <col min="16120" max="16120" width="10.25" style="616" bestFit="1" customWidth="1"/>
    <col min="16121" max="16121" width="7.875" style="616" customWidth="1"/>
    <col min="16122" max="16124" width="5.5" style="616" customWidth="1"/>
    <col min="16125" max="16128" width="8.5" style="616" customWidth="1"/>
    <col min="16129" max="16129" width="12" style="616" customWidth="1"/>
    <col min="16130" max="16150" width="8.5" style="616" customWidth="1"/>
    <col min="16151" max="16152" width="6.75" style="616" customWidth="1"/>
    <col min="16153" max="16154" width="8.625" style="616" customWidth="1"/>
    <col min="16155" max="16157" width="6.75" style="616" customWidth="1"/>
    <col min="16158" max="16163" width="6.375" style="616" customWidth="1"/>
    <col min="16164" max="16164" width="9" style="616" customWidth="1"/>
    <col min="16165" max="16165" width="6.375" style="616" customWidth="1"/>
    <col min="16166" max="16172" width="6.25" style="616" customWidth="1"/>
    <col min="16173" max="16178" width="9" style="616" customWidth="1"/>
    <col min="16179" max="16182" width="6.375" style="616" customWidth="1"/>
    <col min="16183" max="16191" width="9" style="616" customWidth="1"/>
    <col min="16192" max="16249" width="3.625" style="616" customWidth="1"/>
    <col min="16250" max="16254" width="9" style="616" customWidth="1"/>
    <col min="16255" max="16264" width="8.25" style="616"/>
    <col min="16265" max="16265" width="14" style="616" customWidth="1"/>
    <col min="16266" max="16268" width="8.125" style="616" customWidth="1"/>
    <col min="16269" max="16274" width="6" style="616" customWidth="1"/>
    <col min="16275" max="16276" width="9" style="616" customWidth="1"/>
    <col min="16277" max="16277" width="16.375" style="616" customWidth="1"/>
    <col min="16278" max="16278" width="9" style="616" customWidth="1"/>
    <col min="16279" max="16280" width="6.875" style="616" customWidth="1"/>
    <col min="16281" max="16282" width="6.375" style="616" customWidth="1"/>
    <col min="16283" max="16283" width="9" style="616" customWidth="1"/>
    <col min="16284" max="16284" width="5.5" style="616" customWidth="1"/>
    <col min="16285" max="16320" width="9" style="616" customWidth="1"/>
    <col min="16321" max="16321" width="15.375" style="616" bestFit="1" customWidth="1"/>
    <col min="16322" max="16322" width="16.5" style="616" bestFit="1" customWidth="1"/>
    <col min="16323" max="16328" width="9" style="616" customWidth="1"/>
    <col min="16329" max="16335" width="6" style="616" customWidth="1"/>
    <col min="16336" max="16353" width="5.25" style="616" customWidth="1"/>
    <col min="16354" max="16356" width="6.625" style="616" customWidth="1"/>
    <col min="16357" max="16359" width="9" style="616" customWidth="1"/>
    <col min="16360" max="16360" width="10.75" style="616" customWidth="1"/>
    <col min="16361" max="16363" width="9" style="616" customWidth="1"/>
    <col min="16364" max="16364" width="10.25" style="616" bestFit="1" customWidth="1"/>
    <col min="16365" max="16367" width="9" style="616" customWidth="1"/>
    <col min="16368" max="16368" width="9.25" style="616" bestFit="1" customWidth="1"/>
    <col min="16369" max="16370" width="9" style="616" customWidth="1"/>
    <col min="16371" max="16371" width="9.125" style="616" bestFit="1" customWidth="1"/>
    <col min="16372" max="16372" width="9.5" style="616" bestFit="1" customWidth="1"/>
    <col min="16373" max="16374" width="5.375" style="616" customWidth="1"/>
    <col min="16375" max="16375" width="9.25" style="616" bestFit="1" customWidth="1"/>
    <col min="16376" max="16376" width="10.25" style="616" bestFit="1" customWidth="1"/>
    <col min="16377" max="16377" width="7.875" style="616" customWidth="1"/>
    <col min="16378" max="16380" width="5.5" style="616" customWidth="1"/>
    <col min="16381" max="16384" width="8.5" style="616" customWidth="1"/>
  </cols>
  <sheetData>
    <row r="1" spans="1:395" s="597" customFormat="1" ht="12">
      <c r="A1" s="596">
        <v>1</v>
      </c>
      <c r="B1" s="596">
        <v>2</v>
      </c>
      <c r="C1" s="596">
        <v>3</v>
      </c>
      <c r="D1" s="596">
        <v>4</v>
      </c>
      <c r="E1" s="596">
        <v>5</v>
      </c>
      <c r="F1" s="596">
        <v>6</v>
      </c>
      <c r="G1" s="596">
        <v>7</v>
      </c>
      <c r="H1" s="596">
        <v>8</v>
      </c>
      <c r="I1" s="596">
        <v>9</v>
      </c>
      <c r="J1" s="596">
        <v>10</v>
      </c>
      <c r="K1" s="596">
        <v>11</v>
      </c>
      <c r="L1" s="596">
        <v>12</v>
      </c>
      <c r="M1" s="596">
        <v>13</v>
      </c>
      <c r="N1" s="596">
        <v>14</v>
      </c>
      <c r="O1" s="596">
        <v>15</v>
      </c>
      <c r="P1" s="596">
        <v>16</v>
      </c>
      <c r="Q1" s="596">
        <v>17</v>
      </c>
      <c r="R1" s="596">
        <v>18</v>
      </c>
      <c r="S1" s="596">
        <v>19</v>
      </c>
      <c r="T1" s="596">
        <v>20</v>
      </c>
      <c r="U1" s="596">
        <v>21</v>
      </c>
      <c r="V1" s="596">
        <v>22</v>
      </c>
      <c r="W1" s="596">
        <v>23</v>
      </c>
      <c r="X1" s="596">
        <v>24</v>
      </c>
      <c r="Y1" s="596">
        <v>25</v>
      </c>
      <c r="Z1" s="596">
        <v>26</v>
      </c>
      <c r="AA1" s="596">
        <v>27</v>
      </c>
      <c r="AB1" s="596">
        <v>28</v>
      </c>
      <c r="AC1" s="596">
        <v>29</v>
      </c>
      <c r="AD1" s="596">
        <v>30</v>
      </c>
      <c r="AE1" s="596">
        <v>31</v>
      </c>
      <c r="AF1" s="596">
        <v>32</v>
      </c>
      <c r="AG1" s="596">
        <v>33</v>
      </c>
      <c r="AH1" s="596">
        <v>34</v>
      </c>
      <c r="AI1" s="596">
        <v>35</v>
      </c>
      <c r="AJ1" s="596">
        <v>36</v>
      </c>
      <c r="AK1" s="596">
        <v>37</v>
      </c>
      <c r="AL1" s="596">
        <v>38</v>
      </c>
      <c r="AM1" s="596">
        <v>39</v>
      </c>
      <c r="AN1" s="596">
        <v>40</v>
      </c>
      <c r="AO1" s="596">
        <v>41</v>
      </c>
      <c r="AP1" s="596">
        <v>42</v>
      </c>
      <c r="AQ1" s="596">
        <v>43</v>
      </c>
      <c r="AR1" s="596">
        <v>44</v>
      </c>
      <c r="AS1" s="596">
        <v>45</v>
      </c>
      <c r="AT1" s="596">
        <v>46</v>
      </c>
      <c r="AU1" s="596">
        <v>47</v>
      </c>
      <c r="AV1" s="596">
        <v>48</v>
      </c>
      <c r="AW1" s="596">
        <v>49</v>
      </c>
      <c r="AX1" s="596">
        <v>50</v>
      </c>
      <c r="AY1" s="596">
        <v>51</v>
      </c>
      <c r="AZ1" s="596">
        <v>52</v>
      </c>
      <c r="BA1" s="596">
        <v>53</v>
      </c>
      <c r="BB1" s="596">
        <v>54</v>
      </c>
      <c r="BC1" s="596">
        <v>55</v>
      </c>
      <c r="BD1" s="596">
        <v>56</v>
      </c>
      <c r="BE1" s="596">
        <v>57</v>
      </c>
      <c r="BF1" s="596">
        <v>58</v>
      </c>
      <c r="BG1" s="596">
        <v>59</v>
      </c>
      <c r="BH1" s="596">
        <v>60</v>
      </c>
      <c r="BI1" s="596">
        <v>61</v>
      </c>
      <c r="BJ1" s="596">
        <v>62</v>
      </c>
      <c r="BK1" s="596">
        <v>63</v>
      </c>
      <c r="BL1" s="596">
        <v>64</v>
      </c>
      <c r="BM1" s="596">
        <v>65</v>
      </c>
      <c r="BN1" s="596">
        <v>66</v>
      </c>
      <c r="BO1" s="596">
        <v>67</v>
      </c>
      <c r="BP1" s="596">
        <v>68</v>
      </c>
      <c r="BQ1" s="596">
        <v>69</v>
      </c>
      <c r="BR1" s="596">
        <v>70</v>
      </c>
      <c r="BS1" s="596">
        <v>71</v>
      </c>
      <c r="BT1" s="596">
        <v>72</v>
      </c>
      <c r="BU1" s="596">
        <v>73</v>
      </c>
      <c r="BV1" s="596">
        <v>74</v>
      </c>
      <c r="BW1" s="596">
        <v>75</v>
      </c>
      <c r="BX1" s="596">
        <v>76</v>
      </c>
      <c r="BY1" s="596">
        <v>77</v>
      </c>
      <c r="BZ1" s="596">
        <v>78</v>
      </c>
      <c r="CA1" s="596">
        <v>79</v>
      </c>
      <c r="CB1" s="596">
        <v>80</v>
      </c>
      <c r="CC1" s="596">
        <v>81</v>
      </c>
      <c r="CD1" s="596">
        <v>82</v>
      </c>
      <c r="CE1" s="596">
        <v>83</v>
      </c>
      <c r="CF1" s="596">
        <v>84</v>
      </c>
      <c r="CG1" s="596">
        <v>85</v>
      </c>
      <c r="CH1" s="596">
        <v>86</v>
      </c>
      <c r="CI1" s="596">
        <v>87</v>
      </c>
      <c r="CJ1" s="596">
        <v>88</v>
      </c>
      <c r="CK1" s="596">
        <v>89</v>
      </c>
      <c r="CL1" s="596">
        <v>90</v>
      </c>
      <c r="CM1" s="596">
        <v>91</v>
      </c>
      <c r="CN1" s="596">
        <v>92</v>
      </c>
      <c r="CO1" s="596">
        <v>93</v>
      </c>
      <c r="CP1" s="596">
        <v>94</v>
      </c>
      <c r="CQ1" s="596">
        <v>95</v>
      </c>
      <c r="CR1" s="596">
        <v>96</v>
      </c>
      <c r="CS1" s="596">
        <v>97</v>
      </c>
      <c r="CT1" s="596">
        <v>98</v>
      </c>
      <c r="CU1" s="596">
        <v>99</v>
      </c>
      <c r="CV1" s="596">
        <v>100</v>
      </c>
      <c r="CW1" s="596">
        <v>101</v>
      </c>
      <c r="CX1" s="596">
        <v>102</v>
      </c>
      <c r="CY1" s="596">
        <v>103</v>
      </c>
      <c r="CZ1" s="596">
        <v>104</v>
      </c>
      <c r="DA1" s="596">
        <v>105</v>
      </c>
      <c r="DB1" s="596">
        <v>106</v>
      </c>
      <c r="DC1" s="596">
        <v>107</v>
      </c>
      <c r="DD1" s="596">
        <v>108</v>
      </c>
      <c r="DE1" s="596">
        <v>109</v>
      </c>
      <c r="DF1" s="596">
        <v>110</v>
      </c>
      <c r="DG1" s="596">
        <v>111</v>
      </c>
      <c r="DH1" s="596">
        <v>112</v>
      </c>
      <c r="DI1" s="596">
        <v>113</v>
      </c>
      <c r="DJ1" s="596">
        <v>114</v>
      </c>
      <c r="DK1" s="596">
        <v>115</v>
      </c>
      <c r="DL1" s="596">
        <v>116</v>
      </c>
      <c r="DM1" s="596">
        <v>117</v>
      </c>
      <c r="DN1" s="596">
        <v>118</v>
      </c>
      <c r="DO1" s="596">
        <v>119</v>
      </c>
      <c r="DP1" s="596">
        <v>120</v>
      </c>
      <c r="DQ1" s="596">
        <v>121</v>
      </c>
      <c r="DR1" s="596">
        <v>122</v>
      </c>
      <c r="DS1" s="596">
        <v>123</v>
      </c>
      <c r="DT1" s="596">
        <v>124</v>
      </c>
      <c r="DU1" s="596">
        <v>125</v>
      </c>
      <c r="DV1" s="596">
        <v>126</v>
      </c>
      <c r="DW1" s="596">
        <v>127</v>
      </c>
      <c r="DX1" s="596">
        <v>128</v>
      </c>
      <c r="DY1" s="596">
        <v>129</v>
      </c>
      <c r="DZ1" s="596">
        <v>130</v>
      </c>
      <c r="EA1" s="596">
        <v>131</v>
      </c>
      <c r="EB1" s="596">
        <v>132</v>
      </c>
      <c r="EC1" s="596">
        <v>133</v>
      </c>
      <c r="ED1" s="596">
        <v>134</v>
      </c>
      <c r="EE1" s="596">
        <v>135</v>
      </c>
      <c r="EF1" s="596">
        <v>136</v>
      </c>
      <c r="EG1" s="596">
        <v>137</v>
      </c>
      <c r="EH1" s="596">
        <v>138</v>
      </c>
      <c r="EI1" s="596">
        <v>139</v>
      </c>
      <c r="EJ1" s="596">
        <v>140</v>
      </c>
      <c r="EK1" s="596">
        <v>141</v>
      </c>
      <c r="EL1" s="596">
        <v>142</v>
      </c>
      <c r="EM1" s="596">
        <v>143</v>
      </c>
      <c r="EN1" s="596">
        <v>144</v>
      </c>
      <c r="EO1" s="596">
        <v>145</v>
      </c>
      <c r="EP1" s="596">
        <v>146</v>
      </c>
      <c r="EQ1" s="596">
        <v>147</v>
      </c>
      <c r="ER1" s="596">
        <v>148</v>
      </c>
      <c r="ES1" s="596">
        <v>149</v>
      </c>
      <c r="ET1" s="596">
        <v>150</v>
      </c>
      <c r="EU1" s="596">
        <v>151</v>
      </c>
      <c r="EV1" s="596">
        <v>152</v>
      </c>
      <c r="EW1" s="596">
        <v>153</v>
      </c>
      <c r="EX1" s="596">
        <v>154</v>
      </c>
      <c r="EY1" s="596">
        <v>155</v>
      </c>
      <c r="EZ1" s="596">
        <v>156</v>
      </c>
      <c r="FA1" s="596">
        <v>157</v>
      </c>
      <c r="FB1" s="596">
        <v>158</v>
      </c>
      <c r="FC1" s="596">
        <v>159</v>
      </c>
      <c r="FD1" s="596">
        <v>160</v>
      </c>
      <c r="FE1" s="596">
        <v>161</v>
      </c>
      <c r="FF1" s="596">
        <v>162</v>
      </c>
      <c r="FG1" s="596">
        <v>163</v>
      </c>
      <c r="FH1" s="596">
        <v>164</v>
      </c>
      <c r="FI1" s="596">
        <v>165</v>
      </c>
      <c r="FJ1" s="596">
        <v>166</v>
      </c>
      <c r="FK1" s="596">
        <v>167</v>
      </c>
      <c r="FL1" s="596">
        <v>168</v>
      </c>
      <c r="FM1" s="596">
        <v>169</v>
      </c>
      <c r="FN1" s="596">
        <v>170</v>
      </c>
      <c r="FO1" s="596">
        <v>171</v>
      </c>
      <c r="FP1" s="596">
        <v>172</v>
      </c>
      <c r="FQ1" s="596">
        <v>173</v>
      </c>
      <c r="FR1" s="596">
        <v>174</v>
      </c>
      <c r="FS1" s="596">
        <v>175</v>
      </c>
      <c r="FT1" s="596">
        <v>176</v>
      </c>
      <c r="FU1" s="596">
        <v>177</v>
      </c>
      <c r="FV1" s="596">
        <v>178</v>
      </c>
      <c r="FW1" s="596">
        <v>179</v>
      </c>
      <c r="FX1" s="596">
        <v>180</v>
      </c>
      <c r="FY1" s="596">
        <v>181</v>
      </c>
      <c r="FZ1" s="596">
        <v>182</v>
      </c>
      <c r="GA1" s="596">
        <v>183</v>
      </c>
      <c r="GB1" s="596">
        <v>184</v>
      </c>
      <c r="GC1" s="596">
        <v>185</v>
      </c>
      <c r="GD1" s="596">
        <v>186</v>
      </c>
      <c r="GE1" s="596">
        <v>187</v>
      </c>
      <c r="GF1" s="596">
        <v>188</v>
      </c>
      <c r="GG1" s="596">
        <v>189</v>
      </c>
      <c r="GH1" s="596">
        <v>190</v>
      </c>
      <c r="GI1" s="596">
        <v>191</v>
      </c>
      <c r="GJ1" s="596">
        <v>192</v>
      </c>
      <c r="GK1" s="596">
        <v>193</v>
      </c>
      <c r="GL1" s="596">
        <v>194</v>
      </c>
      <c r="GM1" s="596">
        <v>195</v>
      </c>
      <c r="GN1" s="596">
        <v>196</v>
      </c>
      <c r="GO1" s="596">
        <v>197</v>
      </c>
      <c r="GP1" s="596">
        <v>198</v>
      </c>
      <c r="GQ1" s="596">
        <v>199</v>
      </c>
      <c r="GR1" s="596">
        <v>200</v>
      </c>
      <c r="GS1" s="596">
        <v>201</v>
      </c>
      <c r="GT1" s="596">
        <v>202</v>
      </c>
      <c r="GU1" s="596">
        <v>203</v>
      </c>
      <c r="GV1" s="596">
        <v>204</v>
      </c>
      <c r="GW1" s="596">
        <v>205</v>
      </c>
      <c r="GX1" s="596">
        <v>206</v>
      </c>
      <c r="GY1" s="596">
        <v>207</v>
      </c>
      <c r="GZ1" s="596">
        <v>208</v>
      </c>
      <c r="HA1" s="596">
        <v>209</v>
      </c>
      <c r="HB1" s="596">
        <v>210</v>
      </c>
      <c r="HC1" s="596">
        <v>211</v>
      </c>
      <c r="HD1" s="596">
        <v>212</v>
      </c>
      <c r="HE1" s="596">
        <v>213</v>
      </c>
      <c r="HF1" s="596">
        <v>214</v>
      </c>
      <c r="HG1" s="596">
        <v>215</v>
      </c>
      <c r="HH1" s="596">
        <v>216</v>
      </c>
      <c r="HI1" s="596">
        <v>217</v>
      </c>
      <c r="HJ1" s="596">
        <v>218</v>
      </c>
      <c r="HK1" s="596">
        <v>219</v>
      </c>
      <c r="HL1" s="596">
        <v>220</v>
      </c>
      <c r="HM1" s="596">
        <v>221</v>
      </c>
      <c r="HN1" s="596">
        <v>222</v>
      </c>
      <c r="HO1" s="596">
        <v>223</v>
      </c>
      <c r="HP1" s="596">
        <v>224</v>
      </c>
      <c r="HQ1" s="596">
        <v>225</v>
      </c>
      <c r="HR1" s="596">
        <v>226</v>
      </c>
      <c r="HS1" s="596">
        <v>227</v>
      </c>
      <c r="HT1" s="596">
        <v>228</v>
      </c>
      <c r="HU1" s="596">
        <v>229</v>
      </c>
      <c r="HV1" s="596">
        <v>230</v>
      </c>
      <c r="HW1" s="596">
        <v>231</v>
      </c>
      <c r="HX1" s="596">
        <v>232</v>
      </c>
      <c r="HY1" s="596">
        <v>233</v>
      </c>
      <c r="HZ1" s="596">
        <v>234</v>
      </c>
      <c r="IA1" s="596">
        <v>235</v>
      </c>
      <c r="IB1" s="596">
        <v>236</v>
      </c>
      <c r="IC1" s="596">
        <v>237</v>
      </c>
      <c r="ID1" s="596">
        <v>238</v>
      </c>
      <c r="IE1" s="596">
        <v>239</v>
      </c>
      <c r="IF1" s="596">
        <v>240</v>
      </c>
      <c r="IG1" s="596">
        <v>241</v>
      </c>
      <c r="IH1" s="596">
        <v>242</v>
      </c>
      <c r="II1" s="596">
        <v>243</v>
      </c>
      <c r="IJ1" s="596">
        <v>244</v>
      </c>
      <c r="IK1" s="596">
        <v>245</v>
      </c>
      <c r="IL1" s="596">
        <v>246</v>
      </c>
      <c r="IM1" s="596">
        <v>247</v>
      </c>
      <c r="IN1" s="596">
        <v>248</v>
      </c>
      <c r="IO1" s="596">
        <v>249</v>
      </c>
      <c r="IP1" s="596">
        <v>250</v>
      </c>
      <c r="IQ1" s="596">
        <v>251</v>
      </c>
      <c r="IR1" s="596">
        <v>252</v>
      </c>
      <c r="IS1" s="596">
        <v>253</v>
      </c>
      <c r="IT1" s="596">
        <v>254</v>
      </c>
      <c r="IU1" s="596">
        <v>255</v>
      </c>
      <c r="IV1" s="596">
        <v>256</v>
      </c>
      <c r="IW1" s="596">
        <v>257</v>
      </c>
      <c r="IX1" s="596">
        <v>258</v>
      </c>
      <c r="IY1" s="596">
        <v>259</v>
      </c>
      <c r="IZ1" s="596">
        <v>260</v>
      </c>
      <c r="JA1" s="596">
        <v>261</v>
      </c>
      <c r="JB1" s="596">
        <v>262</v>
      </c>
      <c r="JC1" s="596">
        <v>263</v>
      </c>
      <c r="JD1" s="596">
        <v>264</v>
      </c>
      <c r="JE1" s="596">
        <v>265</v>
      </c>
      <c r="JF1" s="596">
        <v>266</v>
      </c>
      <c r="JG1" s="596">
        <v>267</v>
      </c>
      <c r="JH1" s="596">
        <v>268</v>
      </c>
      <c r="JI1" s="596">
        <v>269</v>
      </c>
      <c r="JJ1" s="596">
        <v>270</v>
      </c>
      <c r="JK1" s="596">
        <v>271</v>
      </c>
      <c r="JL1" s="596">
        <v>272</v>
      </c>
      <c r="JM1" s="596">
        <v>273</v>
      </c>
      <c r="JN1" s="596">
        <v>274</v>
      </c>
      <c r="JO1" s="596">
        <v>275</v>
      </c>
      <c r="JP1" s="596">
        <v>276</v>
      </c>
      <c r="JQ1" s="596">
        <v>277</v>
      </c>
      <c r="JR1" s="596">
        <v>278</v>
      </c>
      <c r="JS1" s="596">
        <v>279</v>
      </c>
      <c r="JT1" s="596">
        <v>280</v>
      </c>
      <c r="JU1" s="596">
        <v>281</v>
      </c>
      <c r="JV1" s="596">
        <v>282</v>
      </c>
      <c r="JW1" s="596">
        <v>283</v>
      </c>
      <c r="JX1" s="596">
        <v>284</v>
      </c>
      <c r="JY1" s="596">
        <v>285</v>
      </c>
      <c r="JZ1" s="596">
        <v>286</v>
      </c>
      <c r="KA1" s="596">
        <v>287</v>
      </c>
      <c r="KB1" s="596">
        <v>288</v>
      </c>
      <c r="KC1" s="596">
        <v>289</v>
      </c>
      <c r="KD1" s="596">
        <v>290</v>
      </c>
      <c r="KE1" s="596">
        <v>291</v>
      </c>
      <c r="KF1" s="596">
        <v>292</v>
      </c>
      <c r="KG1" s="596">
        <v>293</v>
      </c>
      <c r="KH1" s="596">
        <v>294</v>
      </c>
      <c r="KI1" s="596">
        <v>295</v>
      </c>
      <c r="KJ1" s="596">
        <v>296</v>
      </c>
      <c r="KK1" s="596">
        <v>297</v>
      </c>
      <c r="KL1" s="596">
        <v>298</v>
      </c>
      <c r="KM1" s="596">
        <v>299</v>
      </c>
      <c r="KN1" s="596">
        <v>300</v>
      </c>
      <c r="KO1" s="596">
        <v>301</v>
      </c>
      <c r="KP1" s="596">
        <v>302</v>
      </c>
      <c r="KQ1" s="596">
        <v>303</v>
      </c>
      <c r="KR1" s="596">
        <v>304</v>
      </c>
      <c r="KS1" s="596">
        <v>305</v>
      </c>
      <c r="KT1" s="596">
        <v>306</v>
      </c>
      <c r="KU1" s="596">
        <v>307</v>
      </c>
      <c r="KV1" s="596">
        <v>308</v>
      </c>
      <c r="KW1" s="596">
        <v>309</v>
      </c>
      <c r="KX1" s="596">
        <v>310</v>
      </c>
      <c r="KY1" s="596">
        <v>311</v>
      </c>
      <c r="KZ1" s="596">
        <v>312</v>
      </c>
      <c r="LA1" s="596">
        <v>313</v>
      </c>
      <c r="LB1" s="596">
        <v>314</v>
      </c>
      <c r="LC1" s="596">
        <v>315</v>
      </c>
      <c r="LD1" s="596">
        <v>316</v>
      </c>
      <c r="LE1" s="596">
        <v>317</v>
      </c>
      <c r="LF1" s="596">
        <v>318</v>
      </c>
      <c r="LG1" s="596">
        <v>319</v>
      </c>
      <c r="LH1" s="596">
        <v>320</v>
      </c>
      <c r="LI1" s="596">
        <v>321</v>
      </c>
      <c r="LJ1" s="596">
        <v>322</v>
      </c>
      <c r="LK1" s="596">
        <v>323</v>
      </c>
      <c r="LL1" s="596">
        <v>324</v>
      </c>
      <c r="LM1" s="596">
        <v>325</v>
      </c>
      <c r="LN1" s="596">
        <v>326</v>
      </c>
      <c r="LO1" s="596">
        <v>327</v>
      </c>
      <c r="LP1" s="596">
        <v>328</v>
      </c>
      <c r="LQ1" s="596">
        <v>329</v>
      </c>
      <c r="LR1" s="596">
        <v>330</v>
      </c>
      <c r="LS1" s="596">
        <v>331</v>
      </c>
      <c r="LT1" s="596">
        <v>332</v>
      </c>
      <c r="LU1" s="596">
        <v>333</v>
      </c>
      <c r="LV1" s="596">
        <v>334</v>
      </c>
      <c r="LW1" s="596">
        <v>335</v>
      </c>
      <c r="LX1" s="596">
        <v>336</v>
      </c>
      <c r="LY1" s="596">
        <v>337</v>
      </c>
      <c r="LZ1" s="596">
        <v>338</v>
      </c>
      <c r="MA1" s="596">
        <v>339</v>
      </c>
      <c r="MB1" s="596">
        <v>340</v>
      </c>
      <c r="MC1" s="596">
        <v>341</v>
      </c>
      <c r="MD1" s="596">
        <v>342</v>
      </c>
      <c r="ME1" s="596">
        <v>343</v>
      </c>
      <c r="MF1" s="596">
        <v>344</v>
      </c>
      <c r="MG1" s="596">
        <v>345</v>
      </c>
      <c r="MH1" s="596">
        <v>346</v>
      </c>
      <c r="MI1" s="596">
        <v>347</v>
      </c>
      <c r="MJ1" s="596">
        <v>348</v>
      </c>
      <c r="MK1" s="596">
        <v>349</v>
      </c>
      <c r="ML1" s="596">
        <v>350</v>
      </c>
      <c r="MM1" s="596">
        <v>351</v>
      </c>
      <c r="MN1" s="596">
        <v>352</v>
      </c>
      <c r="MO1" s="596">
        <v>353</v>
      </c>
      <c r="MP1" s="596">
        <v>354</v>
      </c>
      <c r="MQ1" s="596">
        <v>355</v>
      </c>
      <c r="MR1" s="596">
        <v>356</v>
      </c>
      <c r="MS1" s="596">
        <v>357</v>
      </c>
      <c r="MT1" s="596">
        <v>358</v>
      </c>
      <c r="MU1" s="596">
        <v>359</v>
      </c>
      <c r="MV1" s="596">
        <v>360</v>
      </c>
      <c r="MW1" s="596">
        <v>361</v>
      </c>
      <c r="MX1" s="596">
        <v>362</v>
      </c>
      <c r="MY1" s="596">
        <v>363</v>
      </c>
      <c r="MZ1" s="596">
        <v>364</v>
      </c>
      <c r="NA1" s="596">
        <v>365</v>
      </c>
      <c r="NB1" s="596">
        <v>366</v>
      </c>
      <c r="NC1" s="596">
        <v>367</v>
      </c>
      <c r="ND1" s="596">
        <v>368</v>
      </c>
      <c r="NE1" s="596">
        <v>369</v>
      </c>
      <c r="NF1" s="596">
        <v>370</v>
      </c>
      <c r="NG1" s="596">
        <v>371</v>
      </c>
      <c r="NH1" s="596">
        <v>372</v>
      </c>
      <c r="NI1" s="596">
        <v>373</v>
      </c>
      <c r="NJ1" s="596">
        <v>374</v>
      </c>
      <c r="NK1" s="596">
        <v>375</v>
      </c>
      <c r="NL1" s="596">
        <v>376</v>
      </c>
      <c r="NM1" s="596">
        <v>377</v>
      </c>
      <c r="NN1" s="596">
        <v>378</v>
      </c>
      <c r="NO1" s="596">
        <v>379</v>
      </c>
      <c r="NP1" s="596">
        <v>380</v>
      </c>
      <c r="NQ1" s="596">
        <v>381</v>
      </c>
      <c r="NR1" s="596">
        <v>382</v>
      </c>
      <c r="NS1" s="596">
        <v>383</v>
      </c>
      <c r="NT1" s="596">
        <v>384</v>
      </c>
      <c r="NU1" s="596">
        <v>385</v>
      </c>
      <c r="NV1" s="596">
        <v>386</v>
      </c>
      <c r="NW1" s="596">
        <v>387</v>
      </c>
      <c r="NX1" s="596">
        <v>388</v>
      </c>
      <c r="NY1" s="596">
        <v>389</v>
      </c>
      <c r="NZ1" s="596">
        <v>390</v>
      </c>
      <c r="OA1" s="596">
        <v>391</v>
      </c>
      <c r="OB1" s="596">
        <v>392</v>
      </c>
    </row>
    <row r="2" spans="1:395" s="599" customFormat="1" ht="24">
      <c r="A2" s="598" t="s">
        <v>64</v>
      </c>
      <c r="B2" s="598" t="s">
        <v>1870</v>
      </c>
      <c r="C2" s="598" t="s">
        <v>1871</v>
      </c>
      <c r="D2" s="598" t="s">
        <v>1872</v>
      </c>
      <c r="E2" s="598" t="s">
        <v>1873</v>
      </c>
      <c r="F2" s="598" t="s">
        <v>1874</v>
      </c>
      <c r="G2" s="598" t="s">
        <v>1875</v>
      </c>
      <c r="H2" s="598" t="s">
        <v>1876</v>
      </c>
      <c r="I2" s="598" t="s">
        <v>1877</v>
      </c>
      <c r="J2" s="598" t="s">
        <v>1878</v>
      </c>
      <c r="K2" s="676" t="s">
        <v>1879</v>
      </c>
      <c r="L2" s="676" t="s">
        <v>1880</v>
      </c>
      <c r="M2" s="676" t="s">
        <v>1881</v>
      </c>
      <c r="N2" s="676" t="s">
        <v>1882</v>
      </c>
      <c r="O2" s="676" t="s">
        <v>1883</v>
      </c>
      <c r="P2" s="676" t="s">
        <v>1884</v>
      </c>
      <c r="Q2" s="676" t="s">
        <v>1885</v>
      </c>
      <c r="R2" s="676" t="s">
        <v>1886</v>
      </c>
      <c r="S2" s="676" t="s">
        <v>1887</v>
      </c>
      <c r="T2" s="676" t="s">
        <v>1888</v>
      </c>
      <c r="U2" s="676" t="s">
        <v>1889</v>
      </c>
      <c r="V2" s="676" t="s">
        <v>1890</v>
      </c>
      <c r="W2" s="676" t="s">
        <v>1891</v>
      </c>
      <c r="X2" s="676" t="s">
        <v>1892</v>
      </c>
      <c r="Y2" s="676" t="s">
        <v>1893</v>
      </c>
      <c r="Z2" s="676" t="s">
        <v>1894</v>
      </c>
      <c r="AA2" s="676" t="s">
        <v>1895</v>
      </c>
      <c r="AB2" s="676" t="s">
        <v>1896</v>
      </c>
      <c r="AC2" s="676" t="s">
        <v>1897</v>
      </c>
      <c r="AD2" s="676" t="s">
        <v>1898</v>
      </c>
      <c r="AE2" s="676" t="s">
        <v>1899</v>
      </c>
      <c r="AF2" s="676" t="s">
        <v>1900</v>
      </c>
      <c r="AG2" s="676" t="s">
        <v>1901</v>
      </c>
      <c r="AH2" s="676" t="s">
        <v>1902</v>
      </c>
      <c r="AI2" s="676" t="s">
        <v>1903</v>
      </c>
      <c r="AJ2" s="676" t="s">
        <v>1904</v>
      </c>
      <c r="AK2" s="676" t="s">
        <v>1905</v>
      </c>
      <c r="AL2" s="676" t="s">
        <v>1906</v>
      </c>
      <c r="AM2" s="676" t="s">
        <v>1907</v>
      </c>
      <c r="AN2" s="676" t="s">
        <v>1908</v>
      </c>
      <c r="AO2" s="676" t="s">
        <v>1909</v>
      </c>
      <c r="AP2" s="676" t="s">
        <v>1910</v>
      </c>
      <c r="AQ2" s="676" t="s">
        <v>1911</v>
      </c>
      <c r="AR2" s="676" t="s">
        <v>1912</v>
      </c>
      <c r="AS2" s="676" t="s">
        <v>1913</v>
      </c>
      <c r="AT2" s="676" t="s">
        <v>1914</v>
      </c>
      <c r="AU2" s="676" t="s">
        <v>1915</v>
      </c>
      <c r="AV2" s="676" t="s">
        <v>1916</v>
      </c>
      <c r="AW2" s="676" t="s">
        <v>1917</v>
      </c>
      <c r="AX2" s="676" t="s">
        <v>1918</v>
      </c>
      <c r="AY2" s="676" t="s">
        <v>1919</v>
      </c>
      <c r="AZ2" s="676" t="s">
        <v>1920</v>
      </c>
      <c r="BA2" s="676" t="s">
        <v>1921</v>
      </c>
      <c r="BB2" s="676" t="s">
        <v>1922</v>
      </c>
      <c r="BC2" s="676" t="s">
        <v>1923</v>
      </c>
      <c r="BD2" s="676" t="s">
        <v>1924</v>
      </c>
      <c r="BE2" s="676" t="s">
        <v>1925</v>
      </c>
      <c r="BF2" s="676" t="s">
        <v>1926</v>
      </c>
      <c r="BG2" s="676" t="s">
        <v>1927</v>
      </c>
      <c r="BH2" s="676" t="s">
        <v>1928</v>
      </c>
      <c r="BI2" s="676" t="s">
        <v>1929</v>
      </c>
      <c r="BJ2" s="676" t="s">
        <v>1930</v>
      </c>
      <c r="BK2" s="676" t="s">
        <v>1931</v>
      </c>
      <c r="BL2" s="676" t="s">
        <v>1932</v>
      </c>
      <c r="BM2" s="676" t="s">
        <v>1933</v>
      </c>
      <c r="BN2" s="676" t="s">
        <v>1934</v>
      </c>
      <c r="BO2" s="676" t="s">
        <v>1935</v>
      </c>
      <c r="BP2" s="676" t="s">
        <v>1936</v>
      </c>
      <c r="BQ2" s="676" t="s">
        <v>1937</v>
      </c>
      <c r="BR2" s="676" t="s">
        <v>1938</v>
      </c>
      <c r="BS2" s="676" t="s">
        <v>1939</v>
      </c>
      <c r="BT2" s="676" t="s">
        <v>1940</v>
      </c>
      <c r="BU2" s="676" t="s">
        <v>168</v>
      </c>
      <c r="BV2" s="676" t="s">
        <v>170</v>
      </c>
      <c r="BW2" s="676" t="s">
        <v>172</v>
      </c>
      <c r="BX2" s="676" t="s">
        <v>173</v>
      </c>
      <c r="BY2" s="676" t="s">
        <v>175</v>
      </c>
      <c r="BZ2" s="676" t="s">
        <v>176</v>
      </c>
      <c r="CA2" s="676" t="s">
        <v>178</v>
      </c>
      <c r="CB2" s="676" t="s">
        <v>179</v>
      </c>
      <c r="CC2" s="676" t="s">
        <v>181</v>
      </c>
      <c r="CD2" s="676" t="s">
        <v>182</v>
      </c>
      <c r="CE2" s="676" t="s">
        <v>184</v>
      </c>
      <c r="CF2" s="676" t="s">
        <v>185</v>
      </c>
      <c r="CG2" s="676" t="s">
        <v>187</v>
      </c>
      <c r="CH2" s="676" t="s">
        <v>188</v>
      </c>
      <c r="CI2" s="676" t="s">
        <v>190</v>
      </c>
      <c r="CJ2" s="676" t="s">
        <v>191</v>
      </c>
      <c r="CK2" s="676" t="s">
        <v>193</v>
      </c>
      <c r="CL2" s="676" t="s">
        <v>1941</v>
      </c>
      <c r="CM2" s="676" t="s">
        <v>1942</v>
      </c>
      <c r="CN2" s="676" t="s">
        <v>1943</v>
      </c>
      <c r="CO2" s="676" t="s">
        <v>1944</v>
      </c>
      <c r="CP2" s="676" t="s">
        <v>1945</v>
      </c>
      <c r="CQ2" s="676" t="s">
        <v>1946</v>
      </c>
      <c r="CR2" s="676" t="s">
        <v>1947</v>
      </c>
      <c r="CS2" s="676" t="s">
        <v>1948</v>
      </c>
      <c r="CT2" s="676" t="s">
        <v>1949</v>
      </c>
      <c r="CU2" s="676" t="s">
        <v>1950</v>
      </c>
      <c r="CV2" s="676" t="s">
        <v>1951</v>
      </c>
      <c r="CW2" s="676" t="s">
        <v>1952</v>
      </c>
      <c r="CX2" s="676" t="s">
        <v>1953</v>
      </c>
      <c r="CY2" s="676" t="s">
        <v>1954</v>
      </c>
      <c r="CZ2" s="676" t="s">
        <v>1955</v>
      </c>
      <c r="DA2" s="676" t="s">
        <v>1956</v>
      </c>
      <c r="DB2" s="676" t="s">
        <v>1957</v>
      </c>
      <c r="DC2" s="676" t="s">
        <v>1958</v>
      </c>
      <c r="DD2" s="676" t="s">
        <v>1959</v>
      </c>
      <c r="DE2" s="676" t="s">
        <v>1960</v>
      </c>
      <c r="DF2" s="676" t="s">
        <v>1961</v>
      </c>
      <c r="DG2" s="676" t="s">
        <v>1962</v>
      </c>
      <c r="DH2" s="676" t="s">
        <v>1963</v>
      </c>
      <c r="DI2" s="676" t="s">
        <v>1964</v>
      </c>
      <c r="DJ2" s="676" t="s">
        <v>1965</v>
      </c>
      <c r="DK2" s="676" t="s">
        <v>1966</v>
      </c>
      <c r="DL2" s="676" t="s">
        <v>1967</v>
      </c>
      <c r="DM2" s="676" t="s">
        <v>1968</v>
      </c>
      <c r="DN2" s="760" t="s">
        <v>1969</v>
      </c>
      <c r="DO2" s="760" t="s">
        <v>1970</v>
      </c>
      <c r="DP2" s="760" t="s">
        <v>1971</v>
      </c>
      <c r="DQ2" s="760" t="s">
        <v>1972</v>
      </c>
      <c r="DR2" s="760" t="s">
        <v>1973</v>
      </c>
      <c r="DS2" s="760" t="s">
        <v>1974</v>
      </c>
      <c r="DT2" s="760" t="s">
        <v>2387</v>
      </c>
      <c r="DU2" s="760" t="s">
        <v>2388</v>
      </c>
      <c r="DV2" s="760" t="s">
        <v>2389</v>
      </c>
      <c r="DW2" s="760" t="s">
        <v>2390</v>
      </c>
      <c r="DX2" s="760" t="s">
        <v>2391</v>
      </c>
      <c r="DY2" s="760" t="s">
        <v>2392</v>
      </c>
      <c r="DZ2" s="760" t="s">
        <v>2393</v>
      </c>
      <c r="EA2" s="760" t="s">
        <v>2394</v>
      </c>
      <c r="EB2" s="760" t="s">
        <v>2395</v>
      </c>
      <c r="EC2" s="760" t="s">
        <v>2396</v>
      </c>
      <c r="ED2" s="760" t="s">
        <v>2397</v>
      </c>
      <c r="EE2" s="760" t="s">
        <v>2398</v>
      </c>
      <c r="EF2" s="760" t="s">
        <v>2399</v>
      </c>
      <c r="EG2" s="760" t="s">
        <v>2400</v>
      </c>
      <c r="EH2" s="760" t="s">
        <v>2401</v>
      </c>
      <c r="EI2" s="760" t="s">
        <v>2402</v>
      </c>
      <c r="EJ2" s="760" t="s">
        <v>2403</v>
      </c>
      <c r="EK2" s="760" t="s">
        <v>2404</v>
      </c>
      <c r="EL2" s="760" t="s">
        <v>2405</v>
      </c>
      <c r="EM2" s="760" t="s">
        <v>2406</v>
      </c>
      <c r="EN2" s="760" t="s">
        <v>2407</v>
      </c>
      <c r="EO2" s="760" t="s">
        <v>2408</v>
      </c>
      <c r="EP2" s="760" t="s">
        <v>2409</v>
      </c>
      <c r="EQ2" s="760" t="s">
        <v>2410</v>
      </c>
      <c r="ER2" s="760" t="s">
        <v>2411</v>
      </c>
      <c r="ES2" s="760" t="s">
        <v>2412</v>
      </c>
      <c r="ET2" s="760" t="s">
        <v>2413</v>
      </c>
      <c r="EU2" s="760" t="s">
        <v>2414</v>
      </c>
      <c r="EV2" s="760" t="s">
        <v>2415</v>
      </c>
      <c r="EW2" s="760" t="s">
        <v>2416</v>
      </c>
      <c r="EX2" s="760" t="s">
        <v>2417</v>
      </c>
      <c r="EY2" s="760" t="s">
        <v>2418</v>
      </c>
      <c r="EZ2" s="760" t="s">
        <v>2419</v>
      </c>
      <c r="FA2" s="760" t="s">
        <v>2420</v>
      </c>
      <c r="FB2" s="760" t="s">
        <v>2421</v>
      </c>
      <c r="FC2" s="760" t="s">
        <v>2422</v>
      </c>
      <c r="FD2" s="760" t="s">
        <v>2423</v>
      </c>
      <c r="FE2" s="760" t="s">
        <v>2424</v>
      </c>
      <c r="FF2" s="760" t="s">
        <v>2425</v>
      </c>
      <c r="FG2" s="760" t="s">
        <v>2426</v>
      </c>
      <c r="FH2" s="760" t="s">
        <v>2427</v>
      </c>
      <c r="FI2" s="760" t="s">
        <v>2428</v>
      </c>
      <c r="FJ2" s="760" t="s">
        <v>2429</v>
      </c>
      <c r="FK2" s="760" t="s">
        <v>2430</v>
      </c>
      <c r="FL2" s="760" t="s">
        <v>2431</v>
      </c>
      <c r="FM2" s="760" t="s">
        <v>2432</v>
      </c>
      <c r="FN2" s="760" t="s">
        <v>2433</v>
      </c>
      <c r="FO2" s="760" t="s">
        <v>2434</v>
      </c>
      <c r="FP2" s="760" t="s">
        <v>2435</v>
      </c>
      <c r="FQ2" s="760" t="s">
        <v>2436</v>
      </c>
      <c r="FR2" s="760" t="s">
        <v>2437</v>
      </c>
      <c r="FS2" s="760" t="s">
        <v>2438</v>
      </c>
      <c r="FT2" s="760" t="s">
        <v>2439</v>
      </c>
      <c r="FU2" s="760" t="s">
        <v>2440</v>
      </c>
      <c r="FV2" s="760" t="s">
        <v>2441</v>
      </c>
      <c r="FW2" s="760" t="s">
        <v>2442</v>
      </c>
      <c r="FX2" s="760" t="s">
        <v>2443</v>
      </c>
      <c r="FY2" s="760" t="s">
        <v>2444</v>
      </c>
      <c r="FZ2" s="760" t="s">
        <v>2445</v>
      </c>
      <c r="GA2" s="760" t="s">
        <v>2446</v>
      </c>
      <c r="GB2" s="760" t="s">
        <v>2447</v>
      </c>
      <c r="GC2" s="760" t="s">
        <v>2448</v>
      </c>
      <c r="GD2" s="760" t="s">
        <v>2449</v>
      </c>
      <c r="GE2" s="760" t="s">
        <v>2450</v>
      </c>
      <c r="GF2" s="760" t="s">
        <v>2451</v>
      </c>
      <c r="GG2" s="760" t="s">
        <v>2452</v>
      </c>
      <c r="GH2" s="760" t="s">
        <v>2453</v>
      </c>
      <c r="GI2" s="760" t="s">
        <v>2454</v>
      </c>
      <c r="GJ2" s="760" t="s">
        <v>2455</v>
      </c>
      <c r="GK2" s="760" t="s">
        <v>2456</v>
      </c>
      <c r="GL2" s="760" t="s">
        <v>2457</v>
      </c>
      <c r="GM2" s="760" t="s">
        <v>2458</v>
      </c>
      <c r="GN2" s="760" t="s">
        <v>2459</v>
      </c>
      <c r="GO2" s="760" t="s">
        <v>2460</v>
      </c>
      <c r="GP2" s="760" t="s">
        <v>2461</v>
      </c>
      <c r="GQ2" s="760" t="s">
        <v>2462</v>
      </c>
      <c r="GR2" s="760" t="s">
        <v>2463</v>
      </c>
      <c r="GS2" s="760" t="s">
        <v>2464</v>
      </c>
      <c r="GT2" s="760" t="s">
        <v>2465</v>
      </c>
      <c r="GU2" s="760" t="s">
        <v>2466</v>
      </c>
      <c r="GV2" s="760" t="s">
        <v>2467</v>
      </c>
      <c r="GW2" s="760" t="s">
        <v>2468</v>
      </c>
      <c r="GX2" s="760" t="s">
        <v>2469</v>
      </c>
      <c r="GY2" s="760" t="s">
        <v>2470</v>
      </c>
      <c r="GZ2" s="760" t="s">
        <v>2471</v>
      </c>
      <c r="HA2" s="760" t="s">
        <v>2472</v>
      </c>
      <c r="HB2" s="760" t="s">
        <v>2473</v>
      </c>
      <c r="HC2" s="760" t="s">
        <v>2474</v>
      </c>
      <c r="HD2" s="760" t="s">
        <v>2475</v>
      </c>
      <c r="HE2" s="760" t="s">
        <v>2476</v>
      </c>
      <c r="HF2" s="760" t="s">
        <v>2477</v>
      </c>
      <c r="HG2" s="760" t="s">
        <v>2478</v>
      </c>
      <c r="HH2" s="760" t="s">
        <v>2479</v>
      </c>
      <c r="HI2" s="760" t="s">
        <v>2480</v>
      </c>
      <c r="HJ2" s="760" t="s">
        <v>2481</v>
      </c>
      <c r="HK2" s="760" t="s">
        <v>2482</v>
      </c>
      <c r="HL2" s="760" t="s">
        <v>2483</v>
      </c>
      <c r="HM2" s="760" t="s">
        <v>2484</v>
      </c>
      <c r="HN2" s="760" t="s">
        <v>2485</v>
      </c>
      <c r="HO2" s="760" t="s">
        <v>2486</v>
      </c>
      <c r="HP2" s="760" t="s">
        <v>2487</v>
      </c>
      <c r="HQ2" s="760" t="s">
        <v>2488</v>
      </c>
      <c r="HR2" s="760" t="s">
        <v>2489</v>
      </c>
      <c r="HS2" s="760" t="s">
        <v>2490</v>
      </c>
      <c r="HT2" s="760" t="s">
        <v>2491</v>
      </c>
      <c r="HU2" s="760" t="s">
        <v>2492</v>
      </c>
      <c r="HV2" s="760" t="s">
        <v>2493</v>
      </c>
      <c r="HW2" s="760" t="s">
        <v>2494</v>
      </c>
      <c r="HX2" s="760" t="s">
        <v>2495</v>
      </c>
      <c r="HY2" s="760" t="s">
        <v>2496</v>
      </c>
      <c r="HZ2" s="760" t="s">
        <v>2497</v>
      </c>
      <c r="IA2" s="760" t="s">
        <v>2498</v>
      </c>
      <c r="IB2" s="760" t="s">
        <v>2499</v>
      </c>
      <c r="IC2" s="760" t="s">
        <v>2500</v>
      </c>
      <c r="ID2" s="760" t="s">
        <v>2501</v>
      </c>
      <c r="IE2" s="760" t="s">
        <v>2502</v>
      </c>
      <c r="IF2" s="760" t="s">
        <v>2503</v>
      </c>
      <c r="IG2" s="760" t="s">
        <v>2504</v>
      </c>
      <c r="IH2" s="760" t="s">
        <v>2505</v>
      </c>
      <c r="II2" s="802" t="s">
        <v>2502</v>
      </c>
      <c r="IJ2" s="802" t="s">
        <v>2503</v>
      </c>
      <c r="IK2" s="802" t="s">
        <v>2504</v>
      </c>
      <c r="IL2" s="802" t="s">
        <v>2505</v>
      </c>
      <c r="IM2" s="760" t="s">
        <v>2506</v>
      </c>
      <c r="IN2" s="760" t="s">
        <v>2507</v>
      </c>
      <c r="IO2" s="760" t="s">
        <v>2508</v>
      </c>
      <c r="IP2" s="760" t="s">
        <v>2509</v>
      </c>
      <c r="IQ2" s="760" t="s">
        <v>2510</v>
      </c>
      <c r="IR2" s="760" t="s">
        <v>2511</v>
      </c>
      <c r="IS2" s="760" t="s">
        <v>2512</v>
      </c>
      <c r="IT2" s="760" t="s">
        <v>2513</v>
      </c>
      <c r="IU2" s="760" t="s">
        <v>2514</v>
      </c>
      <c r="IV2" s="760" t="s">
        <v>2515</v>
      </c>
      <c r="IW2" s="760" t="s">
        <v>1975</v>
      </c>
      <c r="IX2" s="760" t="s">
        <v>1976</v>
      </c>
      <c r="IY2" s="760" t="s">
        <v>1977</v>
      </c>
      <c r="IZ2" s="760" t="s">
        <v>1978</v>
      </c>
      <c r="JA2" s="760" t="s">
        <v>1979</v>
      </c>
      <c r="JB2" s="760" t="s">
        <v>1980</v>
      </c>
      <c r="JC2" s="760" t="s">
        <v>1981</v>
      </c>
      <c r="JD2" s="760" t="s">
        <v>1982</v>
      </c>
      <c r="JE2" s="760" t="s">
        <v>1983</v>
      </c>
      <c r="JF2" s="760" t="s">
        <v>1984</v>
      </c>
      <c r="JG2" s="760" t="s">
        <v>1985</v>
      </c>
      <c r="JH2" s="760" t="s">
        <v>1986</v>
      </c>
      <c r="JI2" s="760" t="s">
        <v>1987</v>
      </c>
      <c r="JJ2" s="760" t="s">
        <v>1988</v>
      </c>
      <c r="JK2" s="760" t="s">
        <v>1989</v>
      </c>
      <c r="JL2" s="760" t="s">
        <v>1990</v>
      </c>
      <c r="JM2" s="760" t="s">
        <v>1991</v>
      </c>
      <c r="JN2" s="760" t="s">
        <v>1992</v>
      </c>
      <c r="JO2" s="760" t="s">
        <v>288</v>
      </c>
      <c r="JP2" s="760" t="s">
        <v>290</v>
      </c>
      <c r="JQ2" s="760" t="s">
        <v>291</v>
      </c>
      <c r="JR2" s="760" t="s">
        <v>293</v>
      </c>
      <c r="JS2" s="760" t="s">
        <v>295</v>
      </c>
      <c r="JT2" s="760" t="s">
        <v>297</v>
      </c>
      <c r="JU2" s="760" t="s">
        <v>299</v>
      </c>
      <c r="JV2" s="760" t="s">
        <v>1993</v>
      </c>
      <c r="JW2" s="760" t="s">
        <v>1994</v>
      </c>
      <c r="JX2" s="760" t="s">
        <v>1995</v>
      </c>
      <c r="JY2" s="760" t="s">
        <v>306</v>
      </c>
      <c r="JZ2" s="760" t="s">
        <v>308</v>
      </c>
      <c r="KA2" s="760" t="s">
        <v>310</v>
      </c>
      <c r="KB2" s="760" t="s">
        <v>312</v>
      </c>
      <c r="KC2" s="760" t="s">
        <v>314</v>
      </c>
      <c r="KD2" s="760" t="s">
        <v>317</v>
      </c>
      <c r="KE2" s="760" t="s">
        <v>318</v>
      </c>
      <c r="KF2" s="760" t="s">
        <v>321</v>
      </c>
      <c r="KG2" s="760" t="s">
        <v>323</v>
      </c>
      <c r="KH2" s="760" t="s">
        <v>325</v>
      </c>
      <c r="KI2" s="760" t="s">
        <v>327</v>
      </c>
      <c r="KJ2" s="760" t="s">
        <v>329</v>
      </c>
      <c r="KK2" s="760" t="s">
        <v>331</v>
      </c>
      <c r="KL2" s="760" t="s">
        <v>333</v>
      </c>
      <c r="KM2" s="760" t="s">
        <v>335</v>
      </c>
      <c r="KN2" s="760" t="s">
        <v>336</v>
      </c>
      <c r="KO2" s="760" t="s">
        <v>337</v>
      </c>
      <c r="KP2" s="760" t="s">
        <v>338</v>
      </c>
      <c r="KQ2" s="760" t="s">
        <v>340</v>
      </c>
      <c r="KR2" s="760" t="s">
        <v>341</v>
      </c>
      <c r="KS2" s="760" t="s">
        <v>344</v>
      </c>
      <c r="KT2" s="760" t="s">
        <v>347</v>
      </c>
      <c r="KU2" s="760" t="s">
        <v>349</v>
      </c>
      <c r="KV2" s="760" t="s">
        <v>351</v>
      </c>
      <c r="KW2" s="760" t="s">
        <v>355</v>
      </c>
      <c r="KX2" s="760" t="s">
        <v>357</v>
      </c>
      <c r="KY2" s="768" t="s">
        <v>362</v>
      </c>
      <c r="KZ2" s="768" t="s">
        <v>2178</v>
      </c>
      <c r="LA2" s="768" t="s">
        <v>2179</v>
      </c>
      <c r="LB2" s="768" t="s">
        <v>2249</v>
      </c>
      <c r="LC2" s="768" t="s">
        <v>372</v>
      </c>
      <c r="LD2" s="768" t="s">
        <v>375</v>
      </c>
      <c r="LE2" s="768" t="s">
        <v>2181</v>
      </c>
      <c r="LF2" s="768" t="s">
        <v>2182</v>
      </c>
      <c r="LG2" s="768" t="s">
        <v>2183</v>
      </c>
      <c r="LH2" s="768" t="s">
        <v>2184</v>
      </c>
      <c r="LI2" s="768" t="s">
        <v>2185</v>
      </c>
      <c r="LJ2" s="768" t="s">
        <v>2187</v>
      </c>
      <c r="LK2" s="768" t="s">
        <v>2186</v>
      </c>
      <c r="LL2" s="768" t="s">
        <v>1996</v>
      </c>
      <c r="LM2" s="768" t="s">
        <v>1997</v>
      </c>
      <c r="LN2" s="768" t="s">
        <v>1998</v>
      </c>
      <c r="LO2" s="768" t="s">
        <v>1999</v>
      </c>
      <c r="LP2" s="768" t="s">
        <v>2000</v>
      </c>
      <c r="LQ2" s="768" t="s">
        <v>2001</v>
      </c>
      <c r="LR2" s="768" t="s">
        <v>2188</v>
      </c>
      <c r="LS2" s="768" t="s">
        <v>2189</v>
      </c>
      <c r="LT2" s="768" t="s">
        <v>2190</v>
      </c>
      <c r="LU2" s="768" t="s">
        <v>2191</v>
      </c>
      <c r="LV2" s="768" t="s">
        <v>2192</v>
      </c>
      <c r="LW2" s="768" t="s">
        <v>2193</v>
      </c>
      <c r="LX2" s="768" t="s">
        <v>2194</v>
      </c>
      <c r="LY2" s="768" t="s">
        <v>2195</v>
      </c>
      <c r="LZ2" s="768" t="s">
        <v>2196</v>
      </c>
      <c r="MA2" s="768" t="s">
        <v>2197</v>
      </c>
      <c r="MB2" s="768" t="s">
        <v>2198</v>
      </c>
      <c r="MC2" s="768" t="s">
        <v>2199</v>
      </c>
      <c r="MD2" s="768" t="s">
        <v>2200</v>
      </c>
      <c r="ME2" s="768" t="s">
        <v>2201</v>
      </c>
      <c r="MF2" s="768" t="s">
        <v>2202</v>
      </c>
      <c r="MG2" s="768" t="s">
        <v>2203</v>
      </c>
      <c r="MH2" s="768" t="s">
        <v>2204</v>
      </c>
      <c r="MI2" s="768" t="s">
        <v>2205</v>
      </c>
      <c r="MJ2" s="768" t="s">
        <v>2206</v>
      </c>
      <c r="MK2" s="768" t="s">
        <v>2207</v>
      </c>
      <c r="ML2" s="768" t="s">
        <v>2208</v>
      </c>
      <c r="MM2" s="768" t="s">
        <v>2209</v>
      </c>
      <c r="MN2" s="768" t="s">
        <v>2210</v>
      </c>
      <c r="MO2" s="768" t="s">
        <v>2211</v>
      </c>
      <c r="MP2" s="768" t="s">
        <v>2212</v>
      </c>
      <c r="MQ2" s="768" t="s">
        <v>2213</v>
      </c>
      <c r="MR2" s="768" t="s">
        <v>2214</v>
      </c>
      <c r="MS2" s="768" t="s">
        <v>2215</v>
      </c>
      <c r="MT2" s="768" t="s">
        <v>2216</v>
      </c>
      <c r="MU2" s="768" t="s">
        <v>2217</v>
      </c>
      <c r="MV2" s="768" t="s">
        <v>2218</v>
      </c>
      <c r="MW2" s="768" t="s">
        <v>2219</v>
      </c>
      <c r="MX2" s="768" t="s">
        <v>2220</v>
      </c>
      <c r="MY2" s="768" t="s">
        <v>2221</v>
      </c>
      <c r="MZ2" s="768" t="s">
        <v>2222</v>
      </c>
      <c r="NA2" s="768" t="s">
        <v>2223</v>
      </c>
      <c r="NB2" s="768" t="s">
        <v>2224</v>
      </c>
      <c r="NC2" s="768" t="s">
        <v>2225</v>
      </c>
      <c r="ND2" s="768" t="s">
        <v>2226</v>
      </c>
      <c r="NE2" s="768" t="s">
        <v>2227</v>
      </c>
      <c r="NF2" s="768" t="s">
        <v>2228</v>
      </c>
      <c r="NG2" s="768" t="s">
        <v>2229</v>
      </c>
      <c r="NH2" s="768" t="s">
        <v>2230</v>
      </c>
      <c r="NI2" s="768" t="s">
        <v>2231</v>
      </c>
      <c r="NJ2" s="768" t="s">
        <v>2232</v>
      </c>
      <c r="NK2" s="768" t="s">
        <v>2233</v>
      </c>
      <c r="NL2" s="768" t="s">
        <v>2234</v>
      </c>
      <c r="NM2" s="768" t="s">
        <v>2235</v>
      </c>
      <c r="NN2" s="768" t="s">
        <v>2236</v>
      </c>
      <c r="NO2" s="768" t="s">
        <v>2237</v>
      </c>
      <c r="NP2" s="768" t="s">
        <v>2002</v>
      </c>
      <c r="NQ2" s="768" t="s">
        <v>2003</v>
      </c>
      <c r="NR2" s="768" t="s">
        <v>2004</v>
      </c>
      <c r="NS2" s="768" t="s">
        <v>2238</v>
      </c>
      <c r="NT2" s="768" t="s">
        <v>2239</v>
      </c>
      <c r="NU2" s="768" t="s">
        <v>2240</v>
      </c>
      <c r="NV2" s="768" t="s">
        <v>2241</v>
      </c>
      <c r="NW2" s="768" t="s">
        <v>2242</v>
      </c>
      <c r="NX2" s="768" t="s">
        <v>2243</v>
      </c>
      <c r="NY2" s="768" t="s">
        <v>2244</v>
      </c>
      <c r="NZ2" s="768" t="s">
        <v>2245</v>
      </c>
      <c r="OA2" s="768" t="s">
        <v>2246</v>
      </c>
      <c r="OB2" s="768" t="s">
        <v>2247</v>
      </c>
    </row>
    <row r="3" spans="1:395" s="599" customFormat="1" ht="39.75" customHeight="1">
      <c r="A3" s="676" t="s">
        <v>2005</v>
      </c>
      <c r="B3" s="676" t="s">
        <v>2006</v>
      </c>
      <c r="C3" s="676" t="s">
        <v>2006</v>
      </c>
      <c r="D3" s="676" t="s">
        <v>2006</v>
      </c>
      <c r="E3" s="2048" t="s">
        <v>2007</v>
      </c>
      <c r="F3" s="2049"/>
      <c r="G3" s="2049"/>
      <c r="H3" s="2049"/>
      <c r="I3" s="2049"/>
      <c r="J3" s="2050"/>
      <c r="K3" s="676" t="s">
        <v>11</v>
      </c>
      <c r="L3" s="2047" t="s">
        <v>2008</v>
      </c>
      <c r="M3" s="2047"/>
      <c r="N3" s="2047" t="s">
        <v>2009</v>
      </c>
      <c r="O3" s="2047"/>
      <c r="P3" s="2047"/>
      <c r="Q3" s="2047" t="s">
        <v>9</v>
      </c>
      <c r="R3" s="2047"/>
      <c r="S3" s="2047" t="s">
        <v>37</v>
      </c>
      <c r="T3" s="2047"/>
      <c r="U3" s="2047" t="s">
        <v>44</v>
      </c>
      <c r="V3" s="2047"/>
      <c r="W3" s="2047"/>
      <c r="X3" s="2047"/>
      <c r="Y3" s="2047"/>
      <c r="Z3" s="2047"/>
      <c r="AA3" s="2047"/>
      <c r="AB3" s="2047" t="s">
        <v>65</v>
      </c>
      <c r="AC3" s="2047"/>
      <c r="AD3" s="2047" t="s">
        <v>72</v>
      </c>
      <c r="AE3" s="2047"/>
      <c r="AF3" s="2047"/>
      <c r="AG3" s="2047" t="s">
        <v>81</v>
      </c>
      <c r="AH3" s="2047"/>
      <c r="AI3" s="676" t="s">
        <v>88</v>
      </c>
      <c r="AJ3" s="676" t="s">
        <v>2564</v>
      </c>
      <c r="AK3" s="676" t="s">
        <v>2010</v>
      </c>
      <c r="AL3" s="2047" t="s">
        <v>98</v>
      </c>
      <c r="AM3" s="2047"/>
      <c r="AN3" s="2047" t="s">
        <v>44</v>
      </c>
      <c r="AO3" s="2047"/>
      <c r="AP3" s="2047"/>
      <c r="AQ3" s="2047"/>
      <c r="AR3" s="2047"/>
      <c r="AS3" s="2047"/>
      <c r="AT3" s="2047"/>
      <c r="AU3" s="2047" t="s">
        <v>65</v>
      </c>
      <c r="AV3" s="2047"/>
      <c r="AW3" s="2047"/>
      <c r="AX3" s="2047" t="s">
        <v>119</v>
      </c>
      <c r="AY3" s="2047"/>
      <c r="AZ3" s="2047"/>
      <c r="BA3" s="2047" t="s">
        <v>125</v>
      </c>
      <c r="BB3" s="2047"/>
      <c r="BC3" s="676" t="s">
        <v>2565</v>
      </c>
      <c r="BD3" s="676" t="s">
        <v>98</v>
      </c>
      <c r="BE3" s="2047" t="s">
        <v>131</v>
      </c>
      <c r="BF3" s="2047"/>
      <c r="BG3" s="2047" t="s">
        <v>138</v>
      </c>
      <c r="BH3" s="2047"/>
      <c r="BI3" s="2047"/>
      <c r="BJ3" s="2047"/>
      <c r="BK3" s="2047"/>
      <c r="BL3" s="2047"/>
      <c r="BM3" s="2047" t="s">
        <v>155</v>
      </c>
      <c r="BN3" s="2047"/>
      <c r="BO3" s="2047"/>
      <c r="BP3" s="2047"/>
      <c r="BQ3" s="2047"/>
      <c r="BR3" s="2047"/>
      <c r="BS3" s="2047"/>
      <c r="BT3" s="2047" t="s">
        <v>2011</v>
      </c>
      <c r="BU3" s="2047"/>
      <c r="BV3" s="2047"/>
      <c r="BW3" s="2047"/>
      <c r="BX3" s="2047"/>
      <c r="BY3" s="2047"/>
      <c r="BZ3" s="2047"/>
      <c r="CA3" s="2047"/>
      <c r="CB3" s="2047"/>
      <c r="CC3" s="2047"/>
      <c r="CD3" s="2047"/>
      <c r="CE3" s="2047"/>
      <c r="CF3" s="2047"/>
      <c r="CG3" s="2047"/>
      <c r="CH3" s="2047"/>
      <c r="CI3" s="2047"/>
      <c r="CJ3" s="2047"/>
      <c r="CK3" s="2047"/>
      <c r="CL3" s="2047" t="s">
        <v>195</v>
      </c>
      <c r="CM3" s="2047" t="s">
        <v>198</v>
      </c>
      <c r="CN3" s="2045" t="s">
        <v>749</v>
      </c>
      <c r="CO3" s="2047" t="s">
        <v>202</v>
      </c>
      <c r="CP3" s="2047"/>
      <c r="CQ3" s="2047"/>
      <c r="CR3" s="2047"/>
      <c r="CS3" s="2047" t="s">
        <v>214</v>
      </c>
      <c r="CT3" s="2047"/>
      <c r="CU3" s="2047"/>
      <c r="CV3" s="2047"/>
      <c r="CW3" s="2047" t="s">
        <v>222</v>
      </c>
      <c r="CX3" s="2047"/>
      <c r="CY3" s="2047"/>
      <c r="CZ3" s="2047"/>
      <c r="DA3" s="2047" t="s">
        <v>230</v>
      </c>
      <c r="DB3" s="2047"/>
      <c r="DC3" s="2047"/>
      <c r="DD3" s="676" t="s">
        <v>2012</v>
      </c>
      <c r="DE3" s="676" t="s">
        <v>241</v>
      </c>
      <c r="DF3" s="676" t="s">
        <v>88</v>
      </c>
      <c r="DG3" s="676" t="s">
        <v>292</v>
      </c>
      <c r="DH3" s="676" t="s">
        <v>249</v>
      </c>
      <c r="DI3" s="2043" t="s">
        <v>2566</v>
      </c>
      <c r="DJ3" s="2051"/>
      <c r="DK3" s="2051"/>
      <c r="DL3" s="2044"/>
      <c r="DM3" s="2045" t="s">
        <v>2013</v>
      </c>
      <c r="DN3" s="2052" t="s">
        <v>2355</v>
      </c>
      <c r="DO3" s="2053"/>
      <c r="DP3" s="2053"/>
      <c r="DQ3" s="2053"/>
      <c r="DR3" s="2052" t="s">
        <v>2359</v>
      </c>
      <c r="DS3" s="2053"/>
      <c r="DT3" s="2055"/>
      <c r="DU3" s="2052" t="s">
        <v>2360</v>
      </c>
      <c r="DV3" s="2053"/>
      <c r="DW3" s="2053"/>
      <c r="DX3" s="2053"/>
      <c r="DY3" s="2052" t="s">
        <v>2361</v>
      </c>
      <c r="DZ3" s="2053"/>
      <c r="EA3" s="2053"/>
      <c r="EB3" s="2053"/>
      <c r="EC3" s="2052" t="s">
        <v>2362</v>
      </c>
      <c r="ED3" s="2053"/>
      <c r="EE3" s="2053"/>
      <c r="EF3" s="2053"/>
      <c r="EG3" s="2052" t="s">
        <v>2363</v>
      </c>
      <c r="EH3" s="2053"/>
      <c r="EI3" s="2053"/>
      <c r="EJ3" s="2053"/>
      <c r="EK3" s="2054" t="s">
        <v>2364</v>
      </c>
      <c r="EL3" s="2054"/>
      <c r="EM3" s="2054"/>
      <c r="EN3" s="2052" t="s">
        <v>2365</v>
      </c>
      <c r="EO3" s="2053"/>
      <c r="EP3" s="2053"/>
      <c r="EQ3" s="2053"/>
      <c r="ER3" s="2052" t="s">
        <v>2366</v>
      </c>
      <c r="ES3" s="2053"/>
      <c r="ET3" s="2053"/>
      <c r="EU3" s="2053"/>
      <c r="EV3" s="2052" t="s">
        <v>2367</v>
      </c>
      <c r="EW3" s="2053"/>
      <c r="EX3" s="2053"/>
      <c r="EY3" s="2053"/>
      <c r="EZ3" s="2052" t="s">
        <v>2524</v>
      </c>
      <c r="FA3" s="2053"/>
      <c r="FB3" s="2053"/>
      <c r="FC3" s="2053"/>
      <c r="FD3" s="2052" t="s">
        <v>2525</v>
      </c>
      <c r="FE3" s="2053"/>
      <c r="FF3" s="2053"/>
      <c r="FG3" s="2053"/>
      <c r="FH3" s="2052" t="s">
        <v>2526</v>
      </c>
      <c r="FI3" s="2053"/>
      <c r="FJ3" s="2053"/>
      <c r="FK3" s="2053"/>
      <c r="FL3" s="2052" t="s">
        <v>2527</v>
      </c>
      <c r="FM3" s="2053"/>
      <c r="FN3" s="2055"/>
      <c r="FO3" s="2052" t="s">
        <v>2368</v>
      </c>
      <c r="FP3" s="2053"/>
      <c r="FQ3" s="2053"/>
      <c r="FR3" s="2053"/>
      <c r="FS3" s="2052" t="s">
        <v>2369</v>
      </c>
      <c r="FT3" s="2053"/>
      <c r="FU3" s="2053"/>
      <c r="FV3" s="2053"/>
      <c r="FW3" s="2052" t="s">
        <v>2370</v>
      </c>
      <c r="FX3" s="2053"/>
      <c r="FY3" s="2053"/>
      <c r="FZ3" s="2053"/>
      <c r="GA3" s="2052" t="s">
        <v>2371</v>
      </c>
      <c r="GB3" s="2053"/>
      <c r="GC3" s="2053"/>
      <c r="GD3" s="2053"/>
      <c r="GE3" s="2052" t="s">
        <v>2372</v>
      </c>
      <c r="GF3" s="2053"/>
      <c r="GG3" s="2053"/>
      <c r="GH3" s="2053"/>
      <c r="GI3" s="2052" t="s">
        <v>2373</v>
      </c>
      <c r="GJ3" s="2053"/>
      <c r="GK3" s="2053"/>
      <c r="GL3" s="2053"/>
      <c r="GM3" s="2052" t="s">
        <v>2374</v>
      </c>
      <c r="GN3" s="2053"/>
      <c r="GO3" s="2053"/>
      <c r="GP3" s="2053"/>
      <c r="GQ3" s="2052" t="s">
        <v>2375</v>
      </c>
      <c r="GR3" s="2053"/>
      <c r="GS3" s="2053"/>
      <c r="GT3" s="2053"/>
      <c r="GU3" s="2052" t="s">
        <v>2376</v>
      </c>
      <c r="GV3" s="2053"/>
      <c r="GW3" s="2053"/>
      <c r="GX3" s="2053"/>
      <c r="GY3" s="2052" t="s">
        <v>2377</v>
      </c>
      <c r="GZ3" s="2053"/>
      <c r="HA3" s="2053"/>
      <c r="HB3" s="2053"/>
      <c r="HC3" s="2052" t="s">
        <v>2378</v>
      </c>
      <c r="HD3" s="2053"/>
      <c r="HE3" s="2053"/>
      <c r="HF3" s="2053"/>
      <c r="HG3" s="2052" t="s">
        <v>2379</v>
      </c>
      <c r="HH3" s="2053"/>
      <c r="HI3" s="2053"/>
      <c r="HJ3" s="2053"/>
      <c r="HK3" s="2052" t="s">
        <v>2380</v>
      </c>
      <c r="HL3" s="2053"/>
      <c r="HM3" s="2053"/>
      <c r="HN3" s="2053"/>
      <c r="HO3" s="2052" t="s">
        <v>2381</v>
      </c>
      <c r="HP3" s="2053"/>
      <c r="HQ3" s="2053"/>
      <c r="HR3" s="2053"/>
      <c r="HS3" s="2052" t="s">
        <v>2382</v>
      </c>
      <c r="HT3" s="2053"/>
      <c r="HU3" s="2053"/>
      <c r="HV3" s="2053"/>
      <c r="HW3" s="2052" t="s">
        <v>2383</v>
      </c>
      <c r="HX3" s="2053"/>
      <c r="HY3" s="2053"/>
      <c r="HZ3" s="2053"/>
      <c r="IA3" s="2052" t="s">
        <v>2384</v>
      </c>
      <c r="IB3" s="2053"/>
      <c r="IC3" s="2053"/>
      <c r="ID3" s="2053"/>
      <c r="IE3" s="2052" t="s">
        <v>2385</v>
      </c>
      <c r="IF3" s="2053"/>
      <c r="IG3" s="2053"/>
      <c r="IH3" s="2053"/>
      <c r="II3" s="2052" t="s">
        <v>2579</v>
      </c>
      <c r="IJ3" s="2053"/>
      <c r="IK3" s="2053"/>
      <c r="IL3" s="2053"/>
      <c r="IM3" s="2052" t="s">
        <v>2386</v>
      </c>
      <c r="IN3" s="2053"/>
      <c r="IO3" s="2053"/>
      <c r="IP3" s="2053"/>
      <c r="IQ3" s="2047" t="s">
        <v>2014</v>
      </c>
      <c r="IR3" s="2047"/>
      <c r="IS3" s="2047"/>
      <c r="IT3" s="2047"/>
      <c r="IU3" s="2047"/>
      <c r="IV3" s="2047"/>
      <c r="IW3" s="2047" t="s">
        <v>260</v>
      </c>
      <c r="IX3" s="2047"/>
      <c r="IY3" s="2047"/>
      <c r="IZ3" s="2047"/>
      <c r="JA3" s="2047"/>
      <c r="JB3" s="2047"/>
      <c r="JC3" s="2047"/>
      <c r="JD3" s="2047"/>
      <c r="JE3" s="2047"/>
      <c r="JF3" s="2047"/>
      <c r="JG3" s="2047"/>
      <c r="JH3" s="2047"/>
      <c r="JI3" s="2047"/>
      <c r="JJ3" s="2047"/>
      <c r="JK3" s="2047"/>
      <c r="JL3" s="2047"/>
      <c r="JM3" s="2047"/>
      <c r="JN3" s="2047"/>
      <c r="JO3" s="2045" t="s">
        <v>2015</v>
      </c>
      <c r="JP3" s="2047" t="s">
        <v>289</v>
      </c>
      <c r="JQ3" s="2047"/>
      <c r="JR3" s="2047"/>
      <c r="JS3" s="2047"/>
      <c r="JT3" s="2047"/>
      <c r="JU3" s="2047"/>
      <c r="JV3" s="2047"/>
      <c r="JW3" s="2043" t="s">
        <v>302</v>
      </c>
      <c r="JX3" s="2051"/>
      <c r="JY3" s="2051"/>
      <c r="JZ3" s="2051"/>
      <c r="KA3" s="2051"/>
      <c r="KB3" s="2051"/>
      <c r="KC3" s="2051"/>
      <c r="KD3" s="2051"/>
      <c r="KE3" s="2051"/>
      <c r="KF3" s="2051"/>
      <c r="KG3" s="2051"/>
      <c r="KH3" s="2051"/>
      <c r="KI3" s="2051"/>
      <c r="KJ3" s="2051"/>
      <c r="KK3" s="2044"/>
      <c r="KL3" s="2043" t="s">
        <v>334</v>
      </c>
      <c r="KM3" s="2051"/>
      <c r="KN3" s="2051"/>
      <c r="KO3" s="2051"/>
      <c r="KP3" s="2051"/>
      <c r="KQ3" s="2044"/>
      <c r="KR3" s="2057" t="s">
        <v>2563</v>
      </c>
      <c r="KS3" s="2047" t="s">
        <v>2552</v>
      </c>
      <c r="KT3" s="2047"/>
      <c r="KU3" s="2047"/>
      <c r="KV3" s="2043" t="s">
        <v>352</v>
      </c>
      <c r="KW3" s="2051"/>
      <c r="KX3" s="2044"/>
      <c r="KY3" s="766" t="s">
        <v>2016</v>
      </c>
      <c r="KZ3" s="766" t="s">
        <v>2016</v>
      </c>
      <c r="LA3" s="766" t="s">
        <v>2016</v>
      </c>
      <c r="LB3" s="766" t="s">
        <v>2263</v>
      </c>
      <c r="LC3" s="676" t="s">
        <v>371</v>
      </c>
      <c r="LD3" s="2043" t="s">
        <v>2017</v>
      </c>
      <c r="LE3" s="2051"/>
      <c r="LF3" s="2051"/>
      <c r="LG3" s="2044"/>
      <c r="LH3" s="2047" t="s">
        <v>2018</v>
      </c>
      <c r="LI3" s="2047"/>
      <c r="LJ3" s="2047"/>
      <c r="LK3" s="2047"/>
      <c r="LL3" s="2047"/>
      <c r="LM3" s="2047"/>
      <c r="LN3" s="2047"/>
      <c r="LO3" s="2047"/>
      <c r="LP3" s="2047"/>
      <c r="LQ3" s="2047"/>
      <c r="LR3" s="2047"/>
      <c r="LS3" s="2047"/>
      <c r="LT3" s="2047"/>
      <c r="LU3" s="2047"/>
      <c r="LV3" s="2047"/>
      <c r="LW3" s="2047"/>
      <c r="LX3" s="2047"/>
      <c r="LY3" s="2047"/>
      <c r="LZ3" s="2047"/>
      <c r="MA3" s="2047"/>
      <c r="MB3" s="2047"/>
      <c r="MC3" s="2047"/>
      <c r="MD3" s="2047"/>
      <c r="ME3" s="2047"/>
      <c r="MF3" s="2047"/>
      <c r="MG3" s="2047"/>
      <c r="MH3" s="2047"/>
      <c r="MI3" s="2047"/>
      <c r="MJ3" s="2047"/>
      <c r="MK3" s="2047"/>
      <c r="ML3" s="2047"/>
      <c r="MM3" s="2047"/>
      <c r="MN3" s="2047"/>
      <c r="MO3" s="2047"/>
      <c r="MP3" s="2047"/>
      <c r="MQ3" s="2047"/>
      <c r="MR3" s="2047"/>
      <c r="MS3" s="2047"/>
      <c r="MT3" s="2047"/>
      <c r="MU3" s="2047"/>
      <c r="MV3" s="2047"/>
      <c r="MW3" s="2047"/>
      <c r="MX3" s="2047"/>
      <c r="MY3" s="2047"/>
      <c r="MZ3" s="2047"/>
      <c r="NA3" s="2047"/>
      <c r="NB3" s="2047"/>
      <c r="NC3" s="2047"/>
      <c r="ND3" s="2047"/>
      <c r="NE3" s="2047"/>
      <c r="NF3" s="2047"/>
      <c r="NG3" s="2047"/>
      <c r="NH3" s="2047"/>
      <c r="NI3" s="2047"/>
      <c r="NJ3" s="2047"/>
      <c r="NK3" s="2047"/>
      <c r="NL3" s="2047"/>
      <c r="NM3" s="2047"/>
      <c r="NN3" s="2043" t="s">
        <v>23</v>
      </c>
      <c r="NO3" s="2051"/>
      <c r="NP3" s="2051"/>
      <c r="NQ3" s="2051"/>
      <c r="NR3" s="2051"/>
      <c r="NS3" s="2051"/>
      <c r="NT3" s="2051"/>
      <c r="NU3" s="2051"/>
      <c r="NV3" s="2051"/>
      <c r="NW3" s="2044"/>
      <c r="NX3" s="676" t="s">
        <v>2019</v>
      </c>
      <c r="NY3" s="676" t="s">
        <v>2020</v>
      </c>
      <c r="NZ3" s="676" t="s">
        <v>2021</v>
      </c>
      <c r="OA3" s="676" t="s">
        <v>2022</v>
      </c>
      <c r="OB3" s="676" t="s">
        <v>2023</v>
      </c>
    </row>
    <row r="4" spans="1:395" s="599" customFormat="1" ht="55.5" customHeight="1">
      <c r="A4" s="676" t="s">
        <v>66</v>
      </c>
      <c r="B4" s="676" t="s">
        <v>11</v>
      </c>
      <c r="C4" s="676" t="s">
        <v>2024</v>
      </c>
      <c r="D4" s="676" t="s">
        <v>2009</v>
      </c>
      <c r="E4" s="598" t="s">
        <v>2025</v>
      </c>
      <c r="F4" s="598" t="s">
        <v>2026</v>
      </c>
      <c r="G4" s="598" t="s">
        <v>2027</v>
      </c>
      <c r="H4" s="598" t="s">
        <v>2028</v>
      </c>
      <c r="I4" s="676" t="s">
        <v>2029</v>
      </c>
      <c r="J4" s="676" t="s">
        <v>2030</v>
      </c>
      <c r="K4" s="676" t="s">
        <v>12</v>
      </c>
      <c r="L4" s="676" t="s">
        <v>2031</v>
      </c>
      <c r="M4" s="676" t="s">
        <v>20</v>
      </c>
      <c r="N4" s="676" t="s">
        <v>2032</v>
      </c>
      <c r="O4" s="2043" t="s">
        <v>2033</v>
      </c>
      <c r="P4" s="2044"/>
      <c r="Q4" s="2045" t="s">
        <v>32</v>
      </c>
      <c r="R4" s="2045" t="s">
        <v>34</v>
      </c>
      <c r="S4" s="676" t="s">
        <v>38</v>
      </c>
      <c r="T4" s="676" t="s">
        <v>41</v>
      </c>
      <c r="U4" s="676" t="s">
        <v>45</v>
      </c>
      <c r="V4" s="676" t="s">
        <v>2034</v>
      </c>
      <c r="W4" s="676" t="s">
        <v>51</v>
      </c>
      <c r="X4" s="676" t="s">
        <v>2034</v>
      </c>
      <c r="Y4" s="676" t="s">
        <v>57</v>
      </c>
      <c r="Z4" s="676" t="s">
        <v>2034</v>
      </c>
      <c r="AA4" s="676" t="s">
        <v>62</v>
      </c>
      <c r="AB4" s="676" t="s">
        <v>66</v>
      </c>
      <c r="AC4" s="676" t="s">
        <v>2034</v>
      </c>
      <c r="AD4" s="676" t="s">
        <v>73</v>
      </c>
      <c r="AE4" s="676" t="s">
        <v>76</v>
      </c>
      <c r="AF4" s="676" t="s">
        <v>2034</v>
      </c>
      <c r="AG4" s="676" t="s">
        <v>82</v>
      </c>
      <c r="AH4" s="676" t="s">
        <v>85</v>
      </c>
      <c r="AI4" s="2045" t="s">
        <v>89</v>
      </c>
      <c r="AJ4" s="2045" t="s">
        <v>2567</v>
      </c>
      <c r="AK4" s="2045" t="s">
        <v>95</v>
      </c>
      <c r="AL4" s="676" t="s">
        <v>99</v>
      </c>
      <c r="AM4" s="676" t="s">
        <v>101</v>
      </c>
      <c r="AN4" s="676" t="s">
        <v>45</v>
      </c>
      <c r="AO4" s="676" t="s">
        <v>2034</v>
      </c>
      <c r="AP4" s="676" t="s">
        <v>51</v>
      </c>
      <c r="AQ4" s="676" t="s">
        <v>2034</v>
      </c>
      <c r="AR4" s="676" t="s">
        <v>2035</v>
      </c>
      <c r="AS4" s="676" t="s">
        <v>2034</v>
      </c>
      <c r="AT4" s="676" t="s">
        <v>2036</v>
      </c>
      <c r="AU4" s="676" t="s">
        <v>66</v>
      </c>
      <c r="AV4" s="676" t="s">
        <v>2037</v>
      </c>
      <c r="AW4" s="676" t="s">
        <v>2034</v>
      </c>
      <c r="AX4" s="676" t="s">
        <v>73</v>
      </c>
      <c r="AY4" s="676" t="s">
        <v>76</v>
      </c>
      <c r="AZ4" s="676" t="s">
        <v>2034</v>
      </c>
      <c r="BA4" s="676" t="s">
        <v>82</v>
      </c>
      <c r="BB4" s="676" t="s">
        <v>85</v>
      </c>
      <c r="BC4" s="676"/>
      <c r="BD4" s="676" t="s">
        <v>2010</v>
      </c>
      <c r="BE4" s="676" t="s">
        <v>132</v>
      </c>
      <c r="BF4" s="676" t="s">
        <v>136</v>
      </c>
      <c r="BG4" s="676" t="s">
        <v>141</v>
      </c>
      <c r="BH4" s="676" t="s">
        <v>76</v>
      </c>
      <c r="BI4" s="676" t="s">
        <v>2034</v>
      </c>
      <c r="BJ4" s="676" t="s">
        <v>147</v>
      </c>
      <c r="BK4" s="676" t="s">
        <v>150</v>
      </c>
      <c r="BL4" s="676" t="s">
        <v>2010</v>
      </c>
      <c r="BM4" s="676">
        <v>14001</v>
      </c>
      <c r="BN4" s="676">
        <v>14002</v>
      </c>
      <c r="BO4" s="676">
        <v>9000</v>
      </c>
      <c r="BP4" s="676">
        <v>9001</v>
      </c>
      <c r="BQ4" s="676">
        <v>9002</v>
      </c>
      <c r="BR4" s="676">
        <v>9003</v>
      </c>
      <c r="BS4" s="676">
        <v>9004</v>
      </c>
      <c r="BT4" s="2047" t="s">
        <v>167</v>
      </c>
      <c r="BU4" s="2047"/>
      <c r="BV4" s="2047" t="s">
        <v>171</v>
      </c>
      <c r="BW4" s="2047"/>
      <c r="BX4" s="2047" t="s">
        <v>174</v>
      </c>
      <c r="BY4" s="2047"/>
      <c r="BZ4" s="2047" t="s">
        <v>177</v>
      </c>
      <c r="CA4" s="2047"/>
      <c r="CB4" s="2047" t="s">
        <v>180</v>
      </c>
      <c r="CC4" s="2047"/>
      <c r="CD4" s="2054" t="s">
        <v>183</v>
      </c>
      <c r="CE4" s="2054"/>
      <c r="CF4" s="2047" t="s">
        <v>186</v>
      </c>
      <c r="CG4" s="2047"/>
      <c r="CH4" s="2047" t="s">
        <v>189</v>
      </c>
      <c r="CI4" s="2047"/>
      <c r="CJ4" s="2047" t="s">
        <v>192</v>
      </c>
      <c r="CK4" s="2047"/>
      <c r="CL4" s="2047"/>
      <c r="CM4" s="2047"/>
      <c r="CN4" s="2046"/>
      <c r="CO4" s="676" t="s">
        <v>2038</v>
      </c>
      <c r="CP4" s="676" t="s">
        <v>2039</v>
      </c>
      <c r="CQ4" s="676" t="s">
        <v>2040</v>
      </c>
      <c r="CR4" s="676" t="s">
        <v>2041</v>
      </c>
      <c r="CS4" s="676" t="s">
        <v>2042</v>
      </c>
      <c r="CT4" s="676" t="s">
        <v>2043</v>
      </c>
      <c r="CU4" s="676" t="s">
        <v>2044</v>
      </c>
      <c r="CV4" s="676" t="s">
        <v>2041</v>
      </c>
      <c r="CW4" s="676" t="s">
        <v>2045</v>
      </c>
      <c r="CX4" s="676" t="s">
        <v>2046</v>
      </c>
      <c r="CY4" s="676" t="s">
        <v>2047</v>
      </c>
      <c r="CZ4" s="676" t="s">
        <v>2041</v>
      </c>
      <c r="DA4" s="676" t="s">
        <v>231</v>
      </c>
      <c r="DB4" s="676" t="s">
        <v>2048</v>
      </c>
      <c r="DC4" s="676" t="s">
        <v>236</v>
      </c>
      <c r="DD4" s="676" t="s">
        <v>239</v>
      </c>
      <c r="DE4" s="676"/>
      <c r="DF4" s="676"/>
      <c r="DG4" s="676"/>
      <c r="DH4" s="676"/>
      <c r="DI4" s="676" t="s">
        <v>252</v>
      </c>
      <c r="DJ4" s="676" t="s">
        <v>254</v>
      </c>
      <c r="DK4" s="676" t="s">
        <v>256</v>
      </c>
      <c r="DL4" s="676" t="s">
        <v>258</v>
      </c>
      <c r="DM4" s="2046"/>
      <c r="DN4" s="760" t="s">
        <v>231</v>
      </c>
      <c r="DO4" s="760" t="s">
        <v>2050</v>
      </c>
      <c r="DP4" s="760" t="s">
        <v>2357</v>
      </c>
      <c r="DQ4" s="760" t="s">
        <v>2356</v>
      </c>
      <c r="DR4" s="760" t="s">
        <v>2051</v>
      </c>
      <c r="DS4" s="760" t="s">
        <v>2357</v>
      </c>
      <c r="DT4" s="760" t="s">
        <v>2052</v>
      </c>
      <c r="DU4" s="760" t="s">
        <v>231</v>
      </c>
      <c r="DV4" s="760" t="s">
        <v>2050</v>
      </c>
      <c r="DW4" s="760" t="s">
        <v>2357</v>
      </c>
      <c r="DX4" s="760" t="s">
        <v>2356</v>
      </c>
      <c r="DY4" s="760" t="s">
        <v>231</v>
      </c>
      <c r="DZ4" s="760" t="s">
        <v>2050</v>
      </c>
      <c r="EA4" s="760" t="s">
        <v>2357</v>
      </c>
      <c r="EB4" s="760" t="s">
        <v>2356</v>
      </c>
      <c r="EC4" s="760" t="s">
        <v>231</v>
      </c>
      <c r="ED4" s="760" t="s">
        <v>2050</v>
      </c>
      <c r="EE4" s="760" t="s">
        <v>2357</v>
      </c>
      <c r="EF4" s="760" t="s">
        <v>2356</v>
      </c>
      <c r="EG4" s="760" t="s">
        <v>231</v>
      </c>
      <c r="EH4" s="760" t="s">
        <v>2050</v>
      </c>
      <c r="EI4" s="760" t="s">
        <v>2357</v>
      </c>
      <c r="EJ4" s="760" t="s">
        <v>2356</v>
      </c>
      <c r="EK4" s="760" t="s">
        <v>2050</v>
      </c>
      <c r="EL4" s="760" t="s">
        <v>2357</v>
      </c>
      <c r="EM4" s="760" t="s">
        <v>2356</v>
      </c>
      <c r="EN4" s="760" t="s">
        <v>231</v>
      </c>
      <c r="EO4" s="760" t="s">
        <v>2050</v>
      </c>
      <c r="EP4" s="760" t="s">
        <v>2357</v>
      </c>
      <c r="EQ4" s="760" t="s">
        <v>2356</v>
      </c>
      <c r="ER4" s="760" t="s">
        <v>231</v>
      </c>
      <c r="ES4" s="760" t="s">
        <v>2050</v>
      </c>
      <c r="ET4" s="760" t="s">
        <v>2357</v>
      </c>
      <c r="EU4" s="760" t="s">
        <v>2356</v>
      </c>
      <c r="EV4" s="760" t="s">
        <v>231</v>
      </c>
      <c r="EW4" s="760" t="s">
        <v>2050</v>
      </c>
      <c r="EX4" s="760" t="s">
        <v>2357</v>
      </c>
      <c r="EY4" s="760" t="s">
        <v>2356</v>
      </c>
      <c r="EZ4" s="760" t="s">
        <v>231</v>
      </c>
      <c r="FA4" s="760" t="s">
        <v>2050</v>
      </c>
      <c r="FB4" s="760" t="s">
        <v>2357</v>
      </c>
      <c r="FC4" s="760" t="s">
        <v>2356</v>
      </c>
      <c r="FD4" s="760" t="s">
        <v>231</v>
      </c>
      <c r="FE4" s="760" t="s">
        <v>2050</v>
      </c>
      <c r="FF4" s="760" t="s">
        <v>2357</v>
      </c>
      <c r="FG4" s="760" t="s">
        <v>2356</v>
      </c>
      <c r="FH4" s="760" t="s">
        <v>231</v>
      </c>
      <c r="FI4" s="760" t="s">
        <v>2050</v>
      </c>
      <c r="FJ4" s="760" t="s">
        <v>2357</v>
      </c>
      <c r="FK4" s="760" t="s">
        <v>2356</v>
      </c>
      <c r="FL4" s="760" t="s">
        <v>2050</v>
      </c>
      <c r="FM4" s="760" t="s">
        <v>2357</v>
      </c>
      <c r="FN4" s="760" t="s">
        <v>2356</v>
      </c>
      <c r="FO4" s="760" t="s">
        <v>231</v>
      </c>
      <c r="FP4" s="760" t="s">
        <v>2050</v>
      </c>
      <c r="FQ4" s="760" t="s">
        <v>2357</v>
      </c>
      <c r="FR4" s="760" t="s">
        <v>2356</v>
      </c>
      <c r="FS4" s="760" t="s">
        <v>231</v>
      </c>
      <c r="FT4" s="760" t="s">
        <v>2050</v>
      </c>
      <c r="FU4" s="760" t="s">
        <v>2357</v>
      </c>
      <c r="FV4" s="760" t="s">
        <v>2356</v>
      </c>
      <c r="FW4" s="760" t="s">
        <v>231</v>
      </c>
      <c r="FX4" s="760" t="s">
        <v>2050</v>
      </c>
      <c r="FY4" s="760" t="s">
        <v>2357</v>
      </c>
      <c r="FZ4" s="760" t="s">
        <v>2356</v>
      </c>
      <c r="GA4" s="760" t="s">
        <v>231</v>
      </c>
      <c r="GB4" s="760" t="s">
        <v>2050</v>
      </c>
      <c r="GC4" s="760" t="s">
        <v>2357</v>
      </c>
      <c r="GD4" s="760" t="s">
        <v>2356</v>
      </c>
      <c r="GE4" s="760" t="s">
        <v>231</v>
      </c>
      <c r="GF4" s="760" t="s">
        <v>2050</v>
      </c>
      <c r="GG4" s="760" t="s">
        <v>2357</v>
      </c>
      <c r="GH4" s="760" t="s">
        <v>2356</v>
      </c>
      <c r="GI4" s="760" t="s">
        <v>231</v>
      </c>
      <c r="GJ4" s="760" t="s">
        <v>2050</v>
      </c>
      <c r="GK4" s="760" t="s">
        <v>2357</v>
      </c>
      <c r="GL4" s="760" t="s">
        <v>2356</v>
      </c>
      <c r="GM4" s="760" t="s">
        <v>231</v>
      </c>
      <c r="GN4" s="760" t="s">
        <v>2050</v>
      </c>
      <c r="GO4" s="760" t="s">
        <v>2357</v>
      </c>
      <c r="GP4" s="760" t="s">
        <v>2356</v>
      </c>
      <c r="GQ4" s="760" t="s">
        <v>231</v>
      </c>
      <c r="GR4" s="760" t="s">
        <v>2050</v>
      </c>
      <c r="GS4" s="760" t="s">
        <v>2357</v>
      </c>
      <c r="GT4" s="760" t="s">
        <v>2356</v>
      </c>
      <c r="GU4" s="760" t="s">
        <v>231</v>
      </c>
      <c r="GV4" s="760" t="s">
        <v>2050</v>
      </c>
      <c r="GW4" s="760" t="s">
        <v>2357</v>
      </c>
      <c r="GX4" s="760" t="s">
        <v>2356</v>
      </c>
      <c r="GY4" s="760" t="s">
        <v>231</v>
      </c>
      <c r="GZ4" s="760" t="s">
        <v>2050</v>
      </c>
      <c r="HA4" s="760" t="s">
        <v>2357</v>
      </c>
      <c r="HB4" s="760" t="s">
        <v>2356</v>
      </c>
      <c r="HC4" s="760" t="s">
        <v>231</v>
      </c>
      <c r="HD4" s="760" t="s">
        <v>2050</v>
      </c>
      <c r="HE4" s="760" t="s">
        <v>2357</v>
      </c>
      <c r="HF4" s="760" t="s">
        <v>2356</v>
      </c>
      <c r="HG4" s="760" t="s">
        <v>231</v>
      </c>
      <c r="HH4" s="760" t="s">
        <v>2050</v>
      </c>
      <c r="HI4" s="760" t="s">
        <v>2357</v>
      </c>
      <c r="HJ4" s="760" t="s">
        <v>2356</v>
      </c>
      <c r="HK4" s="760" t="s">
        <v>231</v>
      </c>
      <c r="HL4" s="760" t="s">
        <v>2050</v>
      </c>
      <c r="HM4" s="760" t="s">
        <v>2357</v>
      </c>
      <c r="HN4" s="760" t="s">
        <v>2356</v>
      </c>
      <c r="HO4" s="760" t="s">
        <v>231</v>
      </c>
      <c r="HP4" s="760" t="s">
        <v>2050</v>
      </c>
      <c r="HQ4" s="760" t="s">
        <v>2357</v>
      </c>
      <c r="HR4" s="760" t="s">
        <v>2356</v>
      </c>
      <c r="HS4" s="760" t="s">
        <v>231</v>
      </c>
      <c r="HT4" s="760" t="s">
        <v>2050</v>
      </c>
      <c r="HU4" s="760" t="s">
        <v>2357</v>
      </c>
      <c r="HV4" s="760" t="s">
        <v>2356</v>
      </c>
      <c r="HW4" s="760" t="s">
        <v>231</v>
      </c>
      <c r="HX4" s="760" t="s">
        <v>2050</v>
      </c>
      <c r="HY4" s="760" t="s">
        <v>2357</v>
      </c>
      <c r="HZ4" s="760" t="s">
        <v>2356</v>
      </c>
      <c r="IA4" s="760" t="s">
        <v>231</v>
      </c>
      <c r="IB4" s="760" t="s">
        <v>2050</v>
      </c>
      <c r="IC4" s="760" t="s">
        <v>2357</v>
      </c>
      <c r="ID4" s="760" t="s">
        <v>2356</v>
      </c>
      <c r="IE4" s="760" t="s">
        <v>231</v>
      </c>
      <c r="IF4" s="760" t="s">
        <v>2050</v>
      </c>
      <c r="IG4" s="760" t="s">
        <v>2357</v>
      </c>
      <c r="IH4" s="760" t="s">
        <v>2356</v>
      </c>
      <c r="II4" s="802" t="s">
        <v>231</v>
      </c>
      <c r="IJ4" s="802" t="s">
        <v>2050</v>
      </c>
      <c r="IK4" s="802" t="s">
        <v>2357</v>
      </c>
      <c r="IL4" s="802" t="s">
        <v>2356</v>
      </c>
      <c r="IM4" s="760" t="s">
        <v>231</v>
      </c>
      <c r="IN4" s="760" t="s">
        <v>2050</v>
      </c>
      <c r="IO4" s="760" t="s">
        <v>2357</v>
      </c>
      <c r="IP4" s="760" t="s">
        <v>2356</v>
      </c>
      <c r="IQ4" s="2045" t="s">
        <v>2049</v>
      </c>
      <c r="IR4" s="676" t="s">
        <v>231</v>
      </c>
      <c r="IS4" s="676" t="s">
        <v>2050</v>
      </c>
      <c r="IT4" s="676" t="s">
        <v>2041</v>
      </c>
      <c r="IU4" s="676" t="s">
        <v>2051</v>
      </c>
      <c r="IV4" s="676" t="s">
        <v>2052</v>
      </c>
      <c r="IW4" s="2047" t="s">
        <v>261</v>
      </c>
      <c r="IX4" s="2047"/>
      <c r="IY4" s="2047" t="s">
        <v>265</v>
      </c>
      <c r="IZ4" s="2047"/>
      <c r="JA4" s="2047" t="s">
        <v>268</v>
      </c>
      <c r="JB4" s="2047"/>
      <c r="JC4" s="2047" t="s">
        <v>271</v>
      </c>
      <c r="JD4" s="2047"/>
      <c r="JE4" s="2047" t="s">
        <v>274</v>
      </c>
      <c r="JF4" s="2047"/>
      <c r="JG4" s="2047" t="s">
        <v>277</v>
      </c>
      <c r="JH4" s="2047"/>
      <c r="JI4" s="2047" t="s">
        <v>280</v>
      </c>
      <c r="JJ4" s="2047"/>
      <c r="JK4" s="2047" t="s">
        <v>283</v>
      </c>
      <c r="JL4" s="2047"/>
      <c r="JM4" s="2047" t="s">
        <v>286</v>
      </c>
      <c r="JN4" s="2047"/>
      <c r="JO4" s="2056"/>
      <c r="JP4" s="676" t="s">
        <v>241</v>
      </c>
      <c r="JQ4" s="676" t="s">
        <v>88</v>
      </c>
      <c r="JR4" s="676" t="s">
        <v>292</v>
      </c>
      <c r="JS4" s="676" t="s">
        <v>294</v>
      </c>
      <c r="JT4" s="2047" t="s">
        <v>342</v>
      </c>
      <c r="JU4" s="2047"/>
      <c r="JV4" s="2047"/>
      <c r="JW4" s="676" t="s">
        <v>303</v>
      </c>
      <c r="JX4" s="676" t="s">
        <v>305</v>
      </c>
      <c r="JY4" s="676" t="s">
        <v>307</v>
      </c>
      <c r="JZ4" s="676" t="s">
        <v>309</v>
      </c>
      <c r="KA4" s="676" t="s">
        <v>311</v>
      </c>
      <c r="KB4" s="676" t="s">
        <v>313</v>
      </c>
      <c r="KC4" s="2043" t="s">
        <v>315</v>
      </c>
      <c r="KD4" s="2044"/>
      <c r="KE4" s="676" t="s">
        <v>319</v>
      </c>
      <c r="KF4" s="676" t="s">
        <v>322</v>
      </c>
      <c r="KG4" s="676" t="s">
        <v>324</v>
      </c>
      <c r="KH4" s="676" t="s">
        <v>326</v>
      </c>
      <c r="KI4" s="676" t="s">
        <v>328</v>
      </c>
      <c r="KJ4" s="676" t="s">
        <v>330</v>
      </c>
      <c r="KK4" s="676" t="s">
        <v>332</v>
      </c>
      <c r="KL4" s="2043" t="s">
        <v>2053</v>
      </c>
      <c r="KM4" s="2044"/>
      <c r="KN4" s="2043" t="s">
        <v>2054</v>
      </c>
      <c r="KO4" s="2044"/>
      <c r="KP4" s="2043" t="s">
        <v>2055</v>
      </c>
      <c r="KQ4" s="2044"/>
      <c r="KR4" s="2058"/>
      <c r="KS4" s="676" t="s">
        <v>345</v>
      </c>
      <c r="KT4" s="676" t="s">
        <v>348</v>
      </c>
      <c r="KU4" s="676" t="s">
        <v>300</v>
      </c>
      <c r="KV4" s="676" t="s">
        <v>353</v>
      </c>
      <c r="KW4" s="676" t="s">
        <v>356</v>
      </c>
      <c r="KX4" s="676" t="s">
        <v>358</v>
      </c>
      <c r="KY4" s="767" t="s">
        <v>364</v>
      </c>
      <c r="KZ4" s="767" t="s">
        <v>367</v>
      </c>
      <c r="LA4" s="767" t="s">
        <v>2180</v>
      </c>
      <c r="LB4" s="767" t="s">
        <v>2264</v>
      </c>
      <c r="LC4" s="676" t="s">
        <v>2056</v>
      </c>
      <c r="LD4" s="676" t="s">
        <v>202</v>
      </c>
      <c r="LE4" s="676" t="s">
        <v>214</v>
      </c>
      <c r="LF4" s="676" t="s">
        <v>222</v>
      </c>
      <c r="LG4" s="676" t="s">
        <v>2057</v>
      </c>
      <c r="LH4" s="2047" t="s">
        <v>523</v>
      </c>
      <c r="LI4" s="2047"/>
      <c r="LJ4" s="2047"/>
      <c r="LK4" s="2047" t="s">
        <v>2058</v>
      </c>
      <c r="LL4" s="2047"/>
      <c r="LM4" s="2047"/>
      <c r="LN4" s="2047"/>
      <c r="LO4" s="2047"/>
      <c r="LP4" s="2047"/>
      <c r="LQ4" s="2047"/>
      <c r="LR4" s="2047"/>
      <c r="LS4" s="2047"/>
      <c r="LT4" s="2047"/>
      <c r="LU4" s="2047"/>
      <c r="LV4" s="2047"/>
      <c r="LW4" s="2047"/>
      <c r="LX4" s="2047"/>
      <c r="LY4" s="2047"/>
      <c r="LZ4" s="2047" t="s">
        <v>2059</v>
      </c>
      <c r="MA4" s="2047"/>
      <c r="MB4" s="2047"/>
      <c r="MC4" s="2047"/>
      <c r="MD4" s="2047"/>
      <c r="ME4" s="2047"/>
      <c r="MF4" s="2047"/>
      <c r="MG4" s="2047"/>
      <c r="MH4" s="2047"/>
      <c r="MI4" s="2047"/>
      <c r="MJ4" s="2047"/>
      <c r="MK4" s="2047"/>
      <c r="ML4" s="2047"/>
      <c r="MM4" s="2047"/>
      <c r="MN4" s="2047"/>
      <c r="MO4" s="2047"/>
      <c r="MP4" s="2047"/>
      <c r="MQ4" s="2047"/>
      <c r="MR4" s="2047"/>
      <c r="MS4" s="2047"/>
      <c r="MT4" s="2047"/>
      <c r="MU4" s="2047"/>
      <c r="MV4" s="2047"/>
      <c r="MW4" s="2047"/>
      <c r="MX4" s="2047"/>
      <c r="MY4" s="2047"/>
      <c r="MZ4" s="2047"/>
      <c r="NA4" s="2047"/>
      <c r="NB4" s="2047"/>
      <c r="NC4" s="2047"/>
      <c r="ND4" s="2047" t="s">
        <v>526</v>
      </c>
      <c r="NE4" s="2047" t="s">
        <v>2060</v>
      </c>
      <c r="NF4" s="2047"/>
      <c r="NG4" s="2047"/>
      <c r="NH4" s="2047"/>
      <c r="NI4" s="2047"/>
      <c r="NJ4" s="2047"/>
      <c r="NK4" s="2047"/>
      <c r="NL4" s="2047"/>
      <c r="NM4" s="2047"/>
      <c r="NN4" s="2043" t="s">
        <v>2061</v>
      </c>
      <c r="NO4" s="2051"/>
      <c r="NP4" s="2051"/>
      <c r="NQ4" s="2051"/>
      <c r="NR4" s="2044"/>
      <c r="NS4" s="2043" t="s">
        <v>2062</v>
      </c>
      <c r="NT4" s="2051"/>
      <c r="NU4" s="2051"/>
      <c r="NV4" s="2051"/>
      <c r="NW4" s="2044"/>
      <c r="NX4" s="676"/>
      <c r="NY4" s="676"/>
      <c r="NZ4" s="676"/>
      <c r="OA4" s="676"/>
      <c r="OB4" s="676"/>
    </row>
    <row r="5" spans="1:395" s="599" customFormat="1" ht="126.75" customHeight="1">
      <c r="A5" s="677" t="s">
        <v>114</v>
      </c>
      <c r="B5" s="600" t="str">
        <f>K6</f>
        <v>　</v>
      </c>
      <c r="C5" s="600" t="str">
        <f>L6</f>
        <v>　</v>
      </c>
      <c r="D5" s="600" t="str">
        <f>N6</f>
        <v>　</v>
      </c>
      <c r="E5" s="601">
        <f>'01入力票（その１）'!C18</f>
        <v>0</v>
      </c>
      <c r="F5" s="601">
        <f>'01入力票（その１）'!D18</f>
        <v>0</v>
      </c>
      <c r="G5" s="601">
        <f>'01入力票（その１）'!E18</f>
        <v>0</v>
      </c>
      <c r="H5" s="601">
        <f>'01入力票（その１）'!F18</f>
        <v>0</v>
      </c>
      <c r="I5" s="601">
        <f>'01入力票（その１）'!G18</f>
        <v>0</v>
      </c>
      <c r="J5" s="601">
        <f>'01入力票（その１）'!H18</f>
        <v>0</v>
      </c>
      <c r="K5" s="677" t="s">
        <v>2063</v>
      </c>
      <c r="L5" s="677" t="s">
        <v>2063</v>
      </c>
      <c r="M5" s="677" t="s">
        <v>2064</v>
      </c>
      <c r="N5" s="677" t="s">
        <v>2063</v>
      </c>
      <c r="O5" s="677" t="s">
        <v>27</v>
      </c>
      <c r="P5" s="677" t="s">
        <v>29</v>
      </c>
      <c r="Q5" s="2046"/>
      <c r="R5" s="2046"/>
      <c r="S5" s="677" t="s">
        <v>39</v>
      </c>
      <c r="T5" s="677" t="s">
        <v>42</v>
      </c>
      <c r="U5" s="677" t="s">
        <v>2065</v>
      </c>
      <c r="V5" s="677" t="s">
        <v>49</v>
      </c>
      <c r="W5" s="677" t="s">
        <v>2066</v>
      </c>
      <c r="X5" s="677" t="s">
        <v>55</v>
      </c>
      <c r="Y5" s="677" t="s">
        <v>2067</v>
      </c>
      <c r="Z5" s="677" t="s">
        <v>55</v>
      </c>
      <c r="AA5" s="677" t="s">
        <v>63</v>
      </c>
      <c r="AB5" s="677" t="s">
        <v>67</v>
      </c>
      <c r="AC5" s="677" t="s">
        <v>70</v>
      </c>
      <c r="AD5" s="677" t="s">
        <v>74</v>
      </c>
      <c r="AE5" s="677" t="s">
        <v>77</v>
      </c>
      <c r="AF5" s="677" t="s">
        <v>55</v>
      </c>
      <c r="AG5" s="677" t="s">
        <v>2068</v>
      </c>
      <c r="AH5" s="677" t="s">
        <v>2069</v>
      </c>
      <c r="AI5" s="2046"/>
      <c r="AJ5" s="2046"/>
      <c r="AK5" s="2046"/>
      <c r="AL5" s="677" t="s">
        <v>39</v>
      </c>
      <c r="AM5" s="677" t="s">
        <v>102</v>
      </c>
      <c r="AN5" s="677" t="s">
        <v>2065</v>
      </c>
      <c r="AO5" s="677" t="s">
        <v>49</v>
      </c>
      <c r="AP5" s="677" t="s">
        <v>106</v>
      </c>
      <c r="AQ5" s="677" t="s">
        <v>55</v>
      </c>
      <c r="AR5" s="677" t="s">
        <v>2070</v>
      </c>
      <c r="AS5" s="677" t="s">
        <v>55</v>
      </c>
      <c r="AT5" s="677" t="s">
        <v>63</v>
      </c>
      <c r="AU5" s="677" t="s">
        <v>114</v>
      </c>
      <c r="AV5" s="677" t="s">
        <v>116</v>
      </c>
      <c r="AW5" s="677" t="s">
        <v>55</v>
      </c>
      <c r="AX5" s="677" t="s">
        <v>120</v>
      </c>
      <c r="AY5" s="677" t="s">
        <v>122</v>
      </c>
      <c r="AZ5" s="677" t="s">
        <v>55</v>
      </c>
      <c r="BA5" s="677" t="s">
        <v>2071</v>
      </c>
      <c r="BB5" s="677" t="s">
        <v>2072</v>
      </c>
      <c r="BC5" s="677" t="s">
        <v>2568</v>
      </c>
      <c r="BD5" s="677" t="s">
        <v>129</v>
      </c>
      <c r="BE5" s="677" t="s">
        <v>133</v>
      </c>
      <c r="BF5" s="677" t="s">
        <v>133</v>
      </c>
      <c r="BG5" s="677" t="s">
        <v>2073</v>
      </c>
      <c r="BH5" s="677" t="s">
        <v>144</v>
      </c>
      <c r="BI5" s="677" t="s">
        <v>55</v>
      </c>
      <c r="BJ5" s="677" t="s">
        <v>148</v>
      </c>
      <c r="BK5" s="677" t="s">
        <v>148</v>
      </c>
      <c r="BL5" s="677" t="s">
        <v>129</v>
      </c>
      <c r="BM5" s="677" t="s">
        <v>2074</v>
      </c>
      <c r="BN5" s="677" t="s">
        <v>2075</v>
      </c>
      <c r="BO5" s="677" t="s">
        <v>2075</v>
      </c>
      <c r="BP5" s="677" t="s">
        <v>2075</v>
      </c>
      <c r="BQ5" s="677" t="s">
        <v>2075</v>
      </c>
      <c r="BR5" s="677" t="s">
        <v>2075</v>
      </c>
      <c r="BS5" s="677" t="s">
        <v>2075</v>
      </c>
      <c r="BT5" s="732" t="s">
        <v>2076</v>
      </c>
      <c r="BU5" s="732" t="s">
        <v>169</v>
      </c>
      <c r="BV5" s="732" t="s">
        <v>2076</v>
      </c>
      <c r="BW5" s="732" t="s">
        <v>169</v>
      </c>
      <c r="BX5" s="732" t="s">
        <v>2076</v>
      </c>
      <c r="BY5" s="732" t="s">
        <v>169</v>
      </c>
      <c r="BZ5" s="732" t="s">
        <v>2076</v>
      </c>
      <c r="CA5" s="732" t="s">
        <v>169</v>
      </c>
      <c r="CB5" s="732" t="s">
        <v>2076</v>
      </c>
      <c r="CC5" s="732" t="s">
        <v>169</v>
      </c>
      <c r="CD5" s="732" t="s">
        <v>2076</v>
      </c>
      <c r="CE5" s="732" t="s">
        <v>169</v>
      </c>
      <c r="CF5" s="732" t="s">
        <v>2076</v>
      </c>
      <c r="CG5" s="732" t="s">
        <v>169</v>
      </c>
      <c r="CH5" s="732" t="s">
        <v>2076</v>
      </c>
      <c r="CI5" s="732" t="s">
        <v>169</v>
      </c>
      <c r="CJ5" s="732" t="s">
        <v>2076</v>
      </c>
      <c r="CK5" s="732" t="s">
        <v>169</v>
      </c>
      <c r="CL5" s="677" t="s">
        <v>196</v>
      </c>
      <c r="CM5" s="677" t="s">
        <v>196</v>
      </c>
      <c r="CN5" s="2046"/>
      <c r="CO5" s="677" t="s">
        <v>2540</v>
      </c>
      <c r="CP5" s="677" t="s">
        <v>2077</v>
      </c>
      <c r="CQ5" s="677" t="s">
        <v>209</v>
      </c>
      <c r="CR5" s="677" t="s">
        <v>2075</v>
      </c>
      <c r="CS5" s="677" t="s">
        <v>2540</v>
      </c>
      <c r="CT5" s="677" t="s">
        <v>2077</v>
      </c>
      <c r="CU5" s="677" t="s">
        <v>209</v>
      </c>
      <c r="CV5" s="677" t="s">
        <v>2075</v>
      </c>
      <c r="CW5" s="677" t="s">
        <v>2540</v>
      </c>
      <c r="CX5" s="677" t="s">
        <v>2077</v>
      </c>
      <c r="CY5" s="677" t="s">
        <v>209</v>
      </c>
      <c r="CZ5" s="677" t="s">
        <v>2075</v>
      </c>
      <c r="DA5" s="677" t="s">
        <v>2078</v>
      </c>
      <c r="DB5" s="677" t="s">
        <v>234</v>
      </c>
      <c r="DC5" s="677" t="s">
        <v>2519</v>
      </c>
      <c r="DD5" s="677" t="s">
        <v>2520</v>
      </c>
      <c r="DE5" s="677" t="s">
        <v>2079</v>
      </c>
      <c r="DF5" s="677" t="s">
        <v>89</v>
      </c>
      <c r="DG5" s="677" t="s">
        <v>247</v>
      </c>
      <c r="DH5" s="677" t="s">
        <v>250</v>
      </c>
      <c r="DI5" s="677" t="s">
        <v>2080</v>
      </c>
      <c r="DJ5" s="677"/>
      <c r="DK5" s="677"/>
      <c r="DL5" s="677"/>
      <c r="DM5" s="2046"/>
      <c r="DN5" s="731" t="s">
        <v>2077</v>
      </c>
      <c r="DO5" s="761" t="s">
        <v>209</v>
      </c>
      <c r="DP5" s="761" t="s">
        <v>2358</v>
      </c>
      <c r="DQ5" s="761" t="s">
        <v>209</v>
      </c>
      <c r="DR5" s="761" t="s">
        <v>209</v>
      </c>
      <c r="DS5" s="761" t="s">
        <v>2358</v>
      </c>
      <c r="DT5" s="761" t="s">
        <v>209</v>
      </c>
      <c r="DU5" s="731" t="s">
        <v>2077</v>
      </c>
      <c r="DV5" s="761" t="s">
        <v>209</v>
      </c>
      <c r="DW5" s="761" t="s">
        <v>2358</v>
      </c>
      <c r="DX5" s="761" t="s">
        <v>209</v>
      </c>
      <c r="DY5" s="731" t="s">
        <v>2077</v>
      </c>
      <c r="DZ5" s="761" t="s">
        <v>209</v>
      </c>
      <c r="EA5" s="761" t="s">
        <v>2358</v>
      </c>
      <c r="EB5" s="761" t="s">
        <v>209</v>
      </c>
      <c r="EC5" s="731" t="s">
        <v>2077</v>
      </c>
      <c r="ED5" s="761" t="s">
        <v>209</v>
      </c>
      <c r="EE5" s="761" t="s">
        <v>2358</v>
      </c>
      <c r="EF5" s="761" t="s">
        <v>209</v>
      </c>
      <c r="EG5" s="731" t="s">
        <v>2077</v>
      </c>
      <c r="EH5" s="761" t="s">
        <v>209</v>
      </c>
      <c r="EI5" s="761" t="s">
        <v>2358</v>
      </c>
      <c r="EJ5" s="761" t="s">
        <v>209</v>
      </c>
      <c r="EK5" s="761" t="s">
        <v>209</v>
      </c>
      <c r="EL5" s="761" t="s">
        <v>2358</v>
      </c>
      <c r="EM5" s="761" t="s">
        <v>209</v>
      </c>
      <c r="EN5" s="731" t="s">
        <v>2077</v>
      </c>
      <c r="EO5" s="761" t="s">
        <v>209</v>
      </c>
      <c r="EP5" s="761" t="s">
        <v>2358</v>
      </c>
      <c r="EQ5" s="761" t="s">
        <v>209</v>
      </c>
      <c r="ER5" s="731" t="s">
        <v>2077</v>
      </c>
      <c r="ES5" s="761" t="s">
        <v>209</v>
      </c>
      <c r="ET5" s="761" t="s">
        <v>2358</v>
      </c>
      <c r="EU5" s="761" t="s">
        <v>209</v>
      </c>
      <c r="EV5" s="731" t="s">
        <v>2077</v>
      </c>
      <c r="EW5" s="761" t="s">
        <v>209</v>
      </c>
      <c r="EX5" s="761" t="s">
        <v>2358</v>
      </c>
      <c r="EY5" s="761" t="s">
        <v>209</v>
      </c>
      <c r="EZ5" s="731" t="s">
        <v>2077</v>
      </c>
      <c r="FA5" s="761" t="s">
        <v>209</v>
      </c>
      <c r="FB5" s="761" t="s">
        <v>2358</v>
      </c>
      <c r="FC5" s="761" t="s">
        <v>209</v>
      </c>
      <c r="FD5" s="731" t="s">
        <v>2077</v>
      </c>
      <c r="FE5" s="761" t="s">
        <v>209</v>
      </c>
      <c r="FF5" s="761" t="s">
        <v>2358</v>
      </c>
      <c r="FG5" s="761" t="s">
        <v>209</v>
      </c>
      <c r="FH5" s="731" t="s">
        <v>2077</v>
      </c>
      <c r="FI5" s="761" t="s">
        <v>209</v>
      </c>
      <c r="FJ5" s="761" t="s">
        <v>2358</v>
      </c>
      <c r="FK5" s="761" t="s">
        <v>209</v>
      </c>
      <c r="FL5" s="761" t="s">
        <v>209</v>
      </c>
      <c r="FM5" s="761" t="s">
        <v>2358</v>
      </c>
      <c r="FN5" s="761" t="s">
        <v>209</v>
      </c>
      <c r="FO5" s="731" t="s">
        <v>2077</v>
      </c>
      <c r="FP5" s="761" t="s">
        <v>209</v>
      </c>
      <c r="FQ5" s="761" t="s">
        <v>2358</v>
      </c>
      <c r="FR5" s="761" t="s">
        <v>209</v>
      </c>
      <c r="FS5" s="731" t="s">
        <v>2077</v>
      </c>
      <c r="FT5" s="761" t="s">
        <v>209</v>
      </c>
      <c r="FU5" s="761" t="s">
        <v>2358</v>
      </c>
      <c r="FV5" s="761" t="s">
        <v>209</v>
      </c>
      <c r="FW5" s="731" t="s">
        <v>2077</v>
      </c>
      <c r="FX5" s="761" t="s">
        <v>209</v>
      </c>
      <c r="FY5" s="761" t="s">
        <v>2358</v>
      </c>
      <c r="FZ5" s="761" t="s">
        <v>209</v>
      </c>
      <c r="GA5" s="731" t="s">
        <v>2077</v>
      </c>
      <c r="GB5" s="761" t="s">
        <v>209</v>
      </c>
      <c r="GC5" s="761" t="s">
        <v>2358</v>
      </c>
      <c r="GD5" s="761" t="s">
        <v>209</v>
      </c>
      <c r="GE5" s="731" t="s">
        <v>2077</v>
      </c>
      <c r="GF5" s="761" t="s">
        <v>209</v>
      </c>
      <c r="GG5" s="761" t="s">
        <v>2358</v>
      </c>
      <c r="GH5" s="761" t="s">
        <v>209</v>
      </c>
      <c r="GI5" s="731" t="s">
        <v>2077</v>
      </c>
      <c r="GJ5" s="761" t="s">
        <v>209</v>
      </c>
      <c r="GK5" s="761" t="s">
        <v>2358</v>
      </c>
      <c r="GL5" s="761" t="s">
        <v>209</v>
      </c>
      <c r="GM5" s="731" t="s">
        <v>2077</v>
      </c>
      <c r="GN5" s="761" t="s">
        <v>209</v>
      </c>
      <c r="GO5" s="761" t="s">
        <v>2358</v>
      </c>
      <c r="GP5" s="761" t="s">
        <v>209</v>
      </c>
      <c r="GQ5" s="731" t="s">
        <v>2077</v>
      </c>
      <c r="GR5" s="761" t="s">
        <v>209</v>
      </c>
      <c r="GS5" s="761" t="s">
        <v>2358</v>
      </c>
      <c r="GT5" s="761" t="s">
        <v>209</v>
      </c>
      <c r="GU5" s="731" t="s">
        <v>2077</v>
      </c>
      <c r="GV5" s="761" t="s">
        <v>209</v>
      </c>
      <c r="GW5" s="761" t="s">
        <v>2358</v>
      </c>
      <c r="GX5" s="761" t="s">
        <v>209</v>
      </c>
      <c r="GY5" s="731" t="s">
        <v>2077</v>
      </c>
      <c r="GZ5" s="761" t="s">
        <v>209</v>
      </c>
      <c r="HA5" s="761" t="s">
        <v>2358</v>
      </c>
      <c r="HB5" s="761" t="s">
        <v>209</v>
      </c>
      <c r="HC5" s="731" t="s">
        <v>2077</v>
      </c>
      <c r="HD5" s="761" t="s">
        <v>209</v>
      </c>
      <c r="HE5" s="761" t="s">
        <v>2358</v>
      </c>
      <c r="HF5" s="761" t="s">
        <v>209</v>
      </c>
      <c r="HG5" s="731" t="s">
        <v>2077</v>
      </c>
      <c r="HH5" s="761" t="s">
        <v>209</v>
      </c>
      <c r="HI5" s="761" t="s">
        <v>2358</v>
      </c>
      <c r="HJ5" s="761" t="s">
        <v>209</v>
      </c>
      <c r="HK5" s="731" t="s">
        <v>2077</v>
      </c>
      <c r="HL5" s="761" t="s">
        <v>209</v>
      </c>
      <c r="HM5" s="761" t="s">
        <v>2358</v>
      </c>
      <c r="HN5" s="761" t="s">
        <v>209</v>
      </c>
      <c r="HO5" s="731" t="s">
        <v>2077</v>
      </c>
      <c r="HP5" s="761" t="s">
        <v>209</v>
      </c>
      <c r="HQ5" s="761" t="s">
        <v>2358</v>
      </c>
      <c r="HR5" s="761" t="s">
        <v>209</v>
      </c>
      <c r="HS5" s="731" t="s">
        <v>2077</v>
      </c>
      <c r="HT5" s="761" t="s">
        <v>209</v>
      </c>
      <c r="HU5" s="761" t="s">
        <v>2358</v>
      </c>
      <c r="HV5" s="761" t="s">
        <v>209</v>
      </c>
      <c r="HW5" s="731" t="s">
        <v>2077</v>
      </c>
      <c r="HX5" s="761" t="s">
        <v>209</v>
      </c>
      <c r="HY5" s="761" t="s">
        <v>2358</v>
      </c>
      <c r="HZ5" s="761" t="s">
        <v>209</v>
      </c>
      <c r="IA5" s="731" t="s">
        <v>2077</v>
      </c>
      <c r="IB5" s="761" t="s">
        <v>209</v>
      </c>
      <c r="IC5" s="761" t="s">
        <v>2358</v>
      </c>
      <c r="ID5" s="761" t="s">
        <v>209</v>
      </c>
      <c r="IE5" s="731" t="s">
        <v>2077</v>
      </c>
      <c r="IF5" s="761" t="s">
        <v>209</v>
      </c>
      <c r="IG5" s="761" t="s">
        <v>2358</v>
      </c>
      <c r="IH5" s="761" t="s">
        <v>209</v>
      </c>
      <c r="II5" s="731" t="s">
        <v>2077</v>
      </c>
      <c r="IJ5" s="761" t="s">
        <v>209</v>
      </c>
      <c r="IK5" s="761" t="s">
        <v>2358</v>
      </c>
      <c r="IL5" s="761" t="s">
        <v>209</v>
      </c>
      <c r="IM5" s="731" t="s">
        <v>2077</v>
      </c>
      <c r="IN5" s="761" t="s">
        <v>209</v>
      </c>
      <c r="IO5" s="761" t="s">
        <v>2358</v>
      </c>
      <c r="IP5" s="761" t="s">
        <v>209</v>
      </c>
      <c r="IQ5" s="2046"/>
      <c r="IR5" s="677" t="s">
        <v>2077</v>
      </c>
      <c r="IS5" s="602" t="s">
        <v>209</v>
      </c>
      <c r="IT5" s="602" t="s">
        <v>209</v>
      </c>
      <c r="IU5" s="602" t="s">
        <v>209</v>
      </c>
      <c r="IV5" s="602" t="s">
        <v>209</v>
      </c>
      <c r="IW5" s="677" t="s">
        <v>2081</v>
      </c>
      <c r="IX5" s="677" t="s">
        <v>2518</v>
      </c>
      <c r="IY5" s="677" t="s">
        <v>2081</v>
      </c>
      <c r="IZ5" s="677" t="s">
        <v>2518</v>
      </c>
      <c r="JA5" s="677" t="s">
        <v>2081</v>
      </c>
      <c r="JB5" s="677" t="s">
        <v>2518</v>
      </c>
      <c r="JC5" s="677" t="s">
        <v>2081</v>
      </c>
      <c r="JD5" s="677" t="s">
        <v>2518</v>
      </c>
      <c r="JE5" s="677" t="s">
        <v>2081</v>
      </c>
      <c r="JF5" s="677" t="s">
        <v>2518</v>
      </c>
      <c r="JG5" s="677" t="s">
        <v>2081</v>
      </c>
      <c r="JH5" s="677" t="s">
        <v>2518</v>
      </c>
      <c r="JI5" s="677" t="s">
        <v>2081</v>
      </c>
      <c r="JJ5" s="677" t="s">
        <v>2518</v>
      </c>
      <c r="JK5" s="677" t="s">
        <v>2081</v>
      </c>
      <c r="JL5" s="677" t="s">
        <v>2518</v>
      </c>
      <c r="JM5" s="677" t="s">
        <v>2081</v>
      </c>
      <c r="JN5" s="677" t="s">
        <v>2518</v>
      </c>
      <c r="JO5" s="677"/>
      <c r="JP5" s="677" t="s">
        <v>2079</v>
      </c>
      <c r="JQ5" s="677" t="s">
        <v>89</v>
      </c>
      <c r="JR5" s="677" t="s">
        <v>2082</v>
      </c>
      <c r="JS5" s="677" t="s">
        <v>2083</v>
      </c>
      <c r="JT5" s="677" t="s">
        <v>296</v>
      </c>
      <c r="JU5" s="677" t="s">
        <v>298</v>
      </c>
      <c r="JV5" s="677" t="s">
        <v>300</v>
      </c>
      <c r="JW5" s="677" t="s">
        <v>2084</v>
      </c>
      <c r="JX5" s="677" t="s">
        <v>2084</v>
      </c>
      <c r="JY5" s="677" t="s">
        <v>2084</v>
      </c>
      <c r="JZ5" s="677" t="s">
        <v>2084</v>
      </c>
      <c r="KA5" s="677" t="s">
        <v>2084</v>
      </c>
      <c r="KB5" s="677" t="s">
        <v>2084</v>
      </c>
      <c r="KC5" s="677" t="s">
        <v>2085</v>
      </c>
      <c r="KD5" s="677" t="s">
        <v>2084</v>
      </c>
      <c r="KE5" s="677" t="s">
        <v>320</v>
      </c>
      <c r="KF5" s="677" t="s">
        <v>320</v>
      </c>
      <c r="KG5" s="677" t="s">
        <v>320</v>
      </c>
      <c r="KH5" s="677" t="s">
        <v>320</v>
      </c>
      <c r="KI5" s="677" t="s">
        <v>320</v>
      </c>
      <c r="KJ5" s="677" t="s">
        <v>320</v>
      </c>
      <c r="KK5" s="677" t="s">
        <v>320</v>
      </c>
      <c r="KL5" s="731" t="s">
        <v>2569</v>
      </c>
      <c r="KM5" s="731" t="s">
        <v>2570</v>
      </c>
      <c r="KN5" s="731" t="s">
        <v>2571</v>
      </c>
      <c r="KO5" s="731" t="s">
        <v>2570</v>
      </c>
      <c r="KP5" s="731" t="s">
        <v>2571</v>
      </c>
      <c r="KQ5" s="731" t="s">
        <v>2570</v>
      </c>
      <c r="KR5" s="677" t="s">
        <v>343</v>
      </c>
      <c r="KS5" s="677" t="s">
        <v>346</v>
      </c>
      <c r="KT5" s="677" t="s">
        <v>346</v>
      </c>
      <c r="KU5" s="677" t="s">
        <v>350</v>
      </c>
      <c r="KV5" s="677" t="s">
        <v>354</v>
      </c>
      <c r="KW5" s="677" t="s">
        <v>354</v>
      </c>
      <c r="KX5" s="677" t="s">
        <v>359</v>
      </c>
      <c r="KY5" s="731" t="s">
        <v>2086</v>
      </c>
      <c r="KZ5" s="731" t="s">
        <v>2086</v>
      </c>
      <c r="LA5" s="731" t="s">
        <v>2086</v>
      </c>
      <c r="LB5" s="731" t="s">
        <v>2516</v>
      </c>
      <c r="LC5" s="677" t="s">
        <v>2087</v>
      </c>
      <c r="LD5" s="677"/>
      <c r="LE5" s="677"/>
      <c r="LF5" s="677"/>
      <c r="LG5" s="677"/>
      <c r="LH5" s="676" t="s">
        <v>901</v>
      </c>
      <c r="LI5" s="676" t="s">
        <v>2088</v>
      </c>
      <c r="LJ5" s="676" t="s">
        <v>903</v>
      </c>
      <c r="LK5" s="676" t="s">
        <v>908</v>
      </c>
      <c r="LL5" s="676" t="s">
        <v>909</v>
      </c>
      <c r="LM5" s="676" t="s">
        <v>910</v>
      </c>
      <c r="LN5" s="676" t="s">
        <v>911</v>
      </c>
      <c r="LO5" s="676" t="s">
        <v>913</v>
      </c>
      <c r="LP5" s="676" t="s">
        <v>498</v>
      </c>
      <c r="LQ5" s="676" t="s">
        <v>914</v>
      </c>
      <c r="LR5" s="676" t="s">
        <v>915</v>
      </c>
      <c r="LS5" s="676" t="s">
        <v>916</v>
      </c>
      <c r="LT5" s="676" t="s">
        <v>2089</v>
      </c>
      <c r="LU5" s="676" t="s">
        <v>2090</v>
      </c>
      <c r="LV5" s="676" t="s">
        <v>920</v>
      </c>
      <c r="LW5" s="676" t="s">
        <v>917</v>
      </c>
      <c r="LX5" s="676" t="s">
        <v>921</v>
      </c>
      <c r="LY5" s="676" t="s">
        <v>922</v>
      </c>
      <c r="LZ5" s="676" t="s">
        <v>2091</v>
      </c>
      <c r="MA5" s="676" t="s">
        <v>949</v>
      </c>
      <c r="MB5" s="676" t="s">
        <v>952</v>
      </c>
      <c r="MC5" s="676" t="s">
        <v>953</v>
      </c>
      <c r="MD5" s="676" t="s">
        <v>956</v>
      </c>
      <c r="ME5" s="676" t="s">
        <v>957</v>
      </c>
      <c r="MF5" s="676" t="s">
        <v>960</v>
      </c>
      <c r="MG5" s="676" t="s">
        <v>961</v>
      </c>
      <c r="MH5" s="676" t="s">
        <v>964</v>
      </c>
      <c r="MI5" s="676" t="s">
        <v>965</v>
      </c>
      <c r="MJ5" s="676" t="s">
        <v>968</v>
      </c>
      <c r="MK5" s="676" t="s">
        <v>514</v>
      </c>
      <c r="ML5" s="676" t="s">
        <v>971</v>
      </c>
      <c r="MM5" s="676" t="s">
        <v>972</v>
      </c>
      <c r="MN5" s="676" t="s">
        <v>975</v>
      </c>
      <c r="MO5" s="676" t="s">
        <v>976</v>
      </c>
      <c r="MP5" s="676" t="s">
        <v>977</v>
      </c>
      <c r="MQ5" s="676" t="s">
        <v>2092</v>
      </c>
      <c r="MR5" s="676" t="s">
        <v>981</v>
      </c>
      <c r="MS5" s="676" t="s">
        <v>732</v>
      </c>
      <c r="MT5" s="676" t="s">
        <v>983</v>
      </c>
      <c r="MU5" s="676" t="s">
        <v>984</v>
      </c>
      <c r="MV5" s="676" t="s">
        <v>985</v>
      </c>
      <c r="MW5" s="676" t="s">
        <v>986</v>
      </c>
      <c r="MX5" s="676" t="s">
        <v>987</v>
      </c>
      <c r="MY5" s="676" t="s">
        <v>988</v>
      </c>
      <c r="MZ5" s="676" t="s">
        <v>989</v>
      </c>
      <c r="NA5" s="676" t="s">
        <v>990</v>
      </c>
      <c r="NB5" s="676" t="s">
        <v>991</v>
      </c>
      <c r="NC5" s="676" t="s">
        <v>992</v>
      </c>
      <c r="ND5" s="2047"/>
      <c r="NE5" s="676" t="s">
        <v>2093</v>
      </c>
      <c r="NF5" s="676" t="s">
        <v>932</v>
      </c>
      <c r="NG5" s="676" t="s">
        <v>933</v>
      </c>
      <c r="NH5" s="676" t="s">
        <v>934</v>
      </c>
      <c r="NI5" s="676" t="s">
        <v>936</v>
      </c>
      <c r="NJ5" s="676" t="s">
        <v>938</v>
      </c>
      <c r="NK5" s="676" t="s">
        <v>939</v>
      </c>
      <c r="NL5" s="676" t="s">
        <v>940</v>
      </c>
      <c r="NM5" s="676" t="s">
        <v>2094</v>
      </c>
      <c r="NN5" s="676" t="s">
        <v>2095</v>
      </c>
      <c r="NO5" s="676" t="s">
        <v>2096</v>
      </c>
      <c r="NP5" s="676" t="s">
        <v>2097</v>
      </c>
      <c r="NQ5" s="676" t="s">
        <v>897</v>
      </c>
      <c r="NR5" s="676" t="s">
        <v>371</v>
      </c>
      <c r="NS5" s="676" t="s">
        <v>2095</v>
      </c>
      <c r="NT5" s="676" t="s">
        <v>2096</v>
      </c>
      <c r="NU5" s="676" t="s">
        <v>2097</v>
      </c>
      <c r="NV5" s="676" t="s">
        <v>897</v>
      </c>
      <c r="NW5" s="676" t="s">
        <v>371</v>
      </c>
      <c r="NX5" s="677"/>
      <c r="NY5" s="677"/>
      <c r="NZ5" s="677"/>
      <c r="OA5" s="677"/>
      <c r="OB5" s="677"/>
    </row>
    <row r="6" spans="1:395" s="612" customFormat="1" ht="70.5" customHeight="1">
      <c r="A6" s="603" t="str">
        <f>'02入力票（その２）'!I21</f>
        <v/>
      </c>
      <c r="B6" s="604"/>
      <c r="C6" s="604"/>
      <c r="D6" s="604"/>
      <c r="E6" s="605" t="str">
        <f>'01入力票（その１）'!V6</f>
        <v>－－－－－－－－－－－－</v>
      </c>
      <c r="F6" s="605" t="str">
        <f>'01入力票（その１）'!V7</f>
        <v>－－－－－－－－－</v>
      </c>
      <c r="G6" s="605" t="str">
        <f>'01入力票（その１）'!V8</f>
        <v>－－－－－－－－－</v>
      </c>
      <c r="H6" s="605" t="str">
        <f>'01入力票（その１）'!V9</f>
        <v>－－－－－－－－－－－－</v>
      </c>
      <c r="I6" s="605" t="str">
        <f>'01入力票（その１）'!V10</f>
        <v>－－－－－－－－－－－－</v>
      </c>
      <c r="J6" s="605" t="str">
        <f>'01入力票（その１）'!V11</f>
        <v>－－－－－－－－－－－－</v>
      </c>
      <c r="K6" s="603" t="str">
        <f>'02入力票（その２）'!I4</f>
        <v>　</v>
      </c>
      <c r="L6" s="603" t="str">
        <f>'02入力票（その２）'!I5</f>
        <v>　</v>
      </c>
      <c r="M6" s="603" t="str">
        <f>'02入力票（その２）'!I6</f>
        <v>　</v>
      </c>
      <c r="N6" s="603" t="str">
        <f>'02入力票（その２）'!I7</f>
        <v>　</v>
      </c>
      <c r="O6" s="603" t="str">
        <f>'02入力票（その２）'!I8</f>
        <v>　</v>
      </c>
      <c r="P6" s="603" t="str">
        <f>'02入力票（その２）'!I9</f>
        <v>　</v>
      </c>
      <c r="Q6" s="603" t="str">
        <f>'02入力票（その２）'!I10</f>
        <v>　</v>
      </c>
      <c r="R6" s="603" t="str">
        <f>'02入力票（その２）'!I11</f>
        <v>　</v>
      </c>
      <c r="S6" s="606" t="str">
        <f>'02入力票（その２）'!I12</f>
        <v/>
      </c>
      <c r="T6" s="603"/>
      <c r="U6" s="603" t="str">
        <f>'02入力票（その２）'!I14</f>
        <v>※　選択してください。</v>
      </c>
      <c r="V6" s="603" t="str">
        <f>'02入力票（その２）'!I15</f>
        <v>自動入力</v>
      </c>
      <c r="W6" s="603" t="str">
        <f>'02入力票（その２）'!I16</f>
        <v/>
      </c>
      <c r="X6" s="603" t="str">
        <f>'02入力票（その２）'!I17</f>
        <v/>
      </c>
      <c r="Y6" s="603" t="str">
        <f>'02入力票（その２）'!I18</f>
        <v/>
      </c>
      <c r="Z6" s="603" t="str">
        <f>'02入力票（その２）'!I19</f>
        <v/>
      </c>
      <c r="AA6" s="603" t="str">
        <f>'02入力票（その２）'!I20</f>
        <v/>
      </c>
      <c r="AB6" s="603" t="str">
        <f>'02入力票（その２）'!I21</f>
        <v/>
      </c>
      <c r="AC6" s="603" t="str">
        <f>'02入力票（その２）'!I22</f>
        <v/>
      </c>
      <c r="AD6" s="603" t="str">
        <f>'02入力票（その２）'!I23</f>
        <v/>
      </c>
      <c r="AE6" s="603" t="str">
        <f>'02入力票（その２）'!I24</f>
        <v/>
      </c>
      <c r="AF6" s="603" t="str">
        <f>'02入力票（その２）'!I25</f>
        <v/>
      </c>
      <c r="AG6" s="603" t="str">
        <f>'02入力票（その２）'!I26</f>
        <v/>
      </c>
      <c r="AH6" s="603" t="str">
        <f>'02入力票（その２）'!I27</f>
        <v/>
      </c>
      <c r="AI6" s="603" t="str">
        <f>'02入力票（その２）'!I28</f>
        <v/>
      </c>
      <c r="AJ6" s="603" t="str">
        <f>'02入力票（その２）'!I29</f>
        <v>0</v>
      </c>
      <c r="AK6" s="603" t="str">
        <f>'02入力票（その２）'!I30</f>
        <v/>
      </c>
      <c r="AL6" s="606" t="str">
        <f>'02入力票（その２）'!I31</f>
        <v/>
      </c>
      <c r="AM6" s="603"/>
      <c r="AN6" s="603" t="str">
        <f>'02入力票（その２）'!I33</f>
        <v>※　選択してください。</v>
      </c>
      <c r="AO6" s="603" t="str">
        <f>'02入力票（その２）'!I34</f>
        <v>自動入力</v>
      </c>
      <c r="AP6" s="603" t="str">
        <f>'02入力票（その２）'!I35</f>
        <v/>
      </c>
      <c r="AQ6" s="603" t="str">
        <f>'02入力票（その２）'!I36</f>
        <v/>
      </c>
      <c r="AR6" s="603" t="str">
        <f>'02入力票（その２）'!I37</f>
        <v/>
      </c>
      <c r="AS6" s="603" t="str">
        <f>'02入力票（その２）'!I38</f>
        <v/>
      </c>
      <c r="AT6" s="603" t="str">
        <f>'02入力票（その２）'!I39</f>
        <v/>
      </c>
      <c r="AU6" s="603">
        <f>'02入力票（その２）'!G41</f>
        <v>0</v>
      </c>
      <c r="AV6" s="603" t="str">
        <f>'02入力票（その２）'!I41</f>
        <v/>
      </c>
      <c r="AW6" s="603" t="str">
        <f>'02入力票（その２）'!I42</f>
        <v/>
      </c>
      <c r="AX6" s="603" t="str">
        <f>'02入力票（その２）'!I43</f>
        <v/>
      </c>
      <c r="AY6" s="603" t="str">
        <f>'02入力票（その２）'!I44</f>
        <v/>
      </c>
      <c r="AZ6" s="603" t="str">
        <f>'02入力票（その２）'!I45</f>
        <v/>
      </c>
      <c r="BA6" s="603" t="str">
        <f>'02入力票（その２）'!I46</f>
        <v/>
      </c>
      <c r="BB6" s="603" t="str">
        <f>'02入力票（その２）'!I47</f>
        <v/>
      </c>
      <c r="BC6" s="603" t="str">
        <f>'02入力票（その２）'!I48</f>
        <v>0</v>
      </c>
      <c r="BD6" s="603" t="str">
        <f>'02入力票（その２）'!I49</f>
        <v/>
      </c>
      <c r="BE6" s="607">
        <f>'02入力票（その２）'!I50</f>
        <v>43191</v>
      </c>
      <c r="BF6" s="607">
        <f>'02入力票（その２）'!I51</f>
        <v>43555</v>
      </c>
      <c r="BG6" s="603" t="str">
        <f>'02入力票（その２）'!I52</f>
        <v/>
      </c>
      <c r="BH6" s="603" t="str">
        <f>'02入力票（その２）'!I53</f>
        <v/>
      </c>
      <c r="BI6" s="603" t="str">
        <f>'02入力票（その２）'!I54</f>
        <v/>
      </c>
      <c r="BJ6" s="603" t="str">
        <f>'02入力票（その２）'!I55</f>
        <v/>
      </c>
      <c r="BK6" s="603" t="str">
        <f>'02入力票（その２）'!I56</f>
        <v/>
      </c>
      <c r="BL6" s="603" t="str">
        <f>'02入力票（その２）'!I57</f>
        <v/>
      </c>
      <c r="BM6" s="603" t="str">
        <f>'02入力票（その２）'!I58</f>
        <v>　</v>
      </c>
      <c r="BN6" s="603" t="str">
        <f>'02入力票（その２）'!I59</f>
        <v>　</v>
      </c>
      <c r="BO6" s="603" t="str">
        <f>'02入力票（その２）'!I60</f>
        <v>　</v>
      </c>
      <c r="BP6" s="603" t="str">
        <f>'02入力票（その２）'!I61</f>
        <v>　</v>
      </c>
      <c r="BQ6" s="603" t="str">
        <f>'02入力票（その２）'!I62</f>
        <v>　</v>
      </c>
      <c r="BR6" s="603" t="str">
        <f>'02入力票（その２）'!I63</f>
        <v>　</v>
      </c>
      <c r="BS6" s="603" t="str">
        <f>'02入力票（その２）'!I64</f>
        <v>　</v>
      </c>
      <c r="BT6" s="603" t="str">
        <f>'02入力票（その２）'!I65</f>
        <v>　</v>
      </c>
      <c r="BU6" s="603" t="str">
        <f>'02入力票（その２）'!I66</f>
        <v>－</v>
      </c>
      <c r="BV6" s="603" t="str">
        <f>'02入力票（その２）'!I67</f>
        <v>　</v>
      </c>
      <c r="BW6" s="603" t="str">
        <f>'02入力票（その２）'!I68</f>
        <v>－</v>
      </c>
      <c r="BX6" s="603" t="str">
        <f>'02入力票（その２）'!I69</f>
        <v>　</v>
      </c>
      <c r="BY6" s="603" t="str">
        <f>'02入力票（その２）'!I70</f>
        <v>－</v>
      </c>
      <c r="BZ6" s="603" t="str">
        <f>'02入力票（その２）'!I71</f>
        <v>　</v>
      </c>
      <c r="CA6" s="603" t="str">
        <f>'02入力票（その２）'!I72</f>
        <v>－</v>
      </c>
      <c r="CB6" s="603" t="str">
        <f>'02入力票（その２）'!I73</f>
        <v>　</v>
      </c>
      <c r="CC6" s="603" t="str">
        <f>'02入力票（その２）'!I74</f>
        <v>－</v>
      </c>
      <c r="CD6" s="603" t="str">
        <f>'02入力票（その２）'!I75</f>
        <v>　</v>
      </c>
      <c r="CE6" s="603" t="str">
        <f>'02入力票（その２）'!I76</f>
        <v>－</v>
      </c>
      <c r="CF6" s="603" t="str">
        <f>'02入力票（その２）'!I77</f>
        <v>　</v>
      </c>
      <c r="CG6" s="603" t="str">
        <f>'02入力票（その２）'!I78</f>
        <v>－</v>
      </c>
      <c r="CH6" s="603" t="str">
        <f>'02入力票（その２）'!I79</f>
        <v>　</v>
      </c>
      <c r="CI6" s="603" t="str">
        <f>'02入力票（その２）'!I80</f>
        <v>－</v>
      </c>
      <c r="CJ6" s="603" t="str">
        <f>'02入力票（その２）'!I81</f>
        <v>　</v>
      </c>
      <c r="CK6" s="603" t="str">
        <f>'02入力票（その２）'!I82</f>
        <v>－</v>
      </c>
      <c r="CL6" s="603" t="str">
        <f>'02入力票（その２）'!I83</f>
        <v>　</v>
      </c>
      <c r="CM6" s="603" t="str">
        <f>'02入力票（その２）'!I84</f>
        <v>　</v>
      </c>
      <c r="CN6" s="603" t="str">
        <f>'03建設工事'!S38</f>
        <v>－－－－－－－－－－－－－－－－－－－－－－－－－－－－－－－</v>
      </c>
      <c r="CO6" s="603" t="str">
        <f>'02入力票（その２）'!I86</f>
        <v>　</v>
      </c>
      <c r="CP6" s="603" t="str">
        <f>'02入力票（その２）'!I87</f>
        <v>　</v>
      </c>
      <c r="CQ6" s="603" t="str">
        <f>'02入力票（その２）'!I88</f>
        <v/>
      </c>
      <c r="CR6" s="608" t="str">
        <f>'02入力票（その２）'!I89</f>
        <v/>
      </c>
      <c r="CS6" s="603" t="str">
        <f>'02入力票（その２）'!I90</f>
        <v>　</v>
      </c>
      <c r="CT6" s="603" t="str">
        <f>'02入力票（その２）'!I91</f>
        <v>　</v>
      </c>
      <c r="CU6" s="603" t="str">
        <f>'02入力票（その２）'!I92</f>
        <v/>
      </c>
      <c r="CV6" s="608" t="str">
        <f>'02入力票（その２）'!I93</f>
        <v/>
      </c>
      <c r="CW6" s="603" t="str">
        <f>'02入力票（その２）'!I94</f>
        <v>　</v>
      </c>
      <c r="CX6" s="603" t="str">
        <f>'02入力票（その２）'!I95</f>
        <v>　</v>
      </c>
      <c r="CY6" s="603" t="str">
        <f>'02入力票（その２）'!I96</f>
        <v/>
      </c>
      <c r="CZ6" s="608" t="str">
        <f>'02入力票（その２）'!I97</f>
        <v/>
      </c>
      <c r="DA6" s="603" t="str">
        <f>'02入力票（その２）'!I98</f>
        <v>　</v>
      </c>
      <c r="DB6" s="603" t="str">
        <f>'02入力票（その２）'!I99</f>
        <v/>
      </c>
      <c r="DC6" s="609" t="str">
        <f>'02入力票（その２）'!I100</f>
        <v/>
      </c>
      <c r="DD6" s="609" t="str">
        <f>'02入力票（その２）'!I101</f>
        <v/>
      </c>
      <c r="DE6" s="603" t="str">
        <f>'02入力票（その２）'!I102</f>
        <v>　</v>
      </c>
      <c r="DF6" s="603" t="str">
        <f>'02入力票（その２）'!I103</f>
        <v/>
      </c>
      <c r="DG6" s="608" t="str">
        <f>'02入力票（その２）'!I104</f>
        <v/>
      </c>
      <c r="DH6" s="608" t="str">
        <f>'02入力票（その２）'!I105</f>
        <v/>
      </c>
      <c r="DI6" s="603" t="str">
        <f>'02入力票（その２）'!I106</f>
        <v/>
      </c>
      <c r="DJ6" s="603" t="str">
        <f>'02入力票（その２）'!I107</f>
        <v/>
      </c>
      <c r="DK6" s="603" t="str">
        <f>'02入力票（その２）'!I108</f>
        <v/>
      </c>
      <c r="DL6" s="603" t="str">
        <f>'02入力票（その２）'!I109</f>
        <v/>
      </c>
      <c r="DM6" s="603">
        <f>'03建設工事'!P3</f>
        <v>0</v>
      </c>
      <c r="DN6" s="762" t="str">
        <f>'03建設工事'!C40</f>
        <v/>
      </c>
      <c r="DO6" s="763">
        <f>'03建設工事'!I40</f>
        <v>0</v>
      </c>
      <c r="DP6" s="763">
        <f>'03建設工事'!L40</f>
        <v>0</v>
      </c>
      <c r="DQ6" s="763">
        <f>'03建設工事'!J40</f>
        <v>0</v>
      </c>
      <c r="DR6" s="763">
        <f>'03建設工事'!I41</f>
        <v>0</v>
      </c>
      <c r="DS6" s="763">
        <f>'03建設工事'!L41</f>
        <v>0</v>
      </c>
      <c r="DT6" s="763">
        <f>'03建設工事'!J41</f>
        <v>0</v>
      </c>
      <c r="DU6" s="763" t="str">
        <f>'03建設工事'!C42</f>
        <v/>
      </c>
      <c r="DV6" s="763">
        <f>'03建設工事'!I42</f>
        <v>0</v>
      </c>
      <c r="DW6" s="763">
        <f>'03建設工事'!L42</f>
        <v>0</v>
      </c>
      <c r="DX6" s="763">
        <f>'03建設工事'!J42</f>
        <v>0</v>
      </c>
      <c r="DY6" s="763" t="str">
        <f>'03建設工事'!C43</f>
        <v/>
      </c>
      <c r="DZ6" s="763">
        <f>'03建設工事'!I43</f>
        <v>0</v>
      </c>
      <c r="EA6" s="763">
        <f>'03建設工事'!L43</f>
        <v>0</v>
      </c>
      <c r="EB6" s="763">
        <f>'03建設工事'!J43</f>
        <v>0</v>
      </c>
      <c r="EC6" s="763" t="str">
        <f>'03建設工事'!C44</f>
        <v/>
      </c>
      <c r="ED6" s="763">
        <f>'03建設工事'!I44</f>
        <v>0</v>
      </c>
      <c r="EE6" s="763">
        <f>'03建設工事'!L44</f>
        <v>0</v>
      </c>
      <c r="EF6" s="763">
        <f>'03建設工事'!J44</f>
        <v>0</v>
      </c>
      <c r="EG6" s="763" t="str">
        <f>'03建設工事'!C45</f>
        <v/>
      </c>
      <c r="EH6" s="763">
        <f>'03建設工事'!I45</f>
        <v>0</v>
      </c>
      <c r="EI6" s="763">
        <f>'03建設工事'!L45</f>
        <v>0</v>
      </c>
      <c r="EJ6" s="763">
        <f>'03建設工事'!J45</f>
        <v>0</v>
      </c>
      <c r="EK6" s="763">
        <f>'03建設工事'!I46</f>
        <v>0</v>
      </c>
      <c r="EL6" s="763">
        <f>'03建設工事'!L46</f>
        <v>0</v>
      </c>
      <c r="EM6" s="763">
        <f>'03建設工事'!J46</f>
        <v>0</v>
      </c>
      <c r="EN6" s="763" t="str">
        <f>'03建設工事'!C47</f>
        <v/>
      </c>
      <c r="EO6" s="763">
        <f>'03建設工事'!I47</f>
        <v>0</v>
      </c>
      <c r="EP6" s="763">
        <f>'03建設工事'!L47</f>
        <v>0</v>
      </c>
      <c r="EQ6" s="763">
        <f>'03建設工事'!J47</f>
        <v>0</v>
      </c>
      <c r="ER6" s="763" t="str">
        <f>'03建設工事'!C48</f>
        <v/>
      </c>
      <c r="ES6" s="763">
        <f>'03建設工事'!I48</f>
        <v>0</v>
      </c>
      <c r="ET6" s="763">
        <f>'03建設工事'!L48</f>
        <v>0</v>
      </c>
      <c r="EU6" s="763">
        <f>'03建設工事'!J48</f>
        <v>0</v>
      </c>
      <c r="EV6" s="763" t="str">
        <f>'03建設工事'!C49</f>
        <v/>
      </c>
      <c r="EW6" s="763">
        <f>'03建設工事'!I49</f>
        <v>0</v>
      </c>
      <c r="EX6" s="763">
        <f>'03建設工事'!L49</f>
        <v>0</v>
      </c>
      <c r="EY6" s="763">
        <f>'03建設工事'!J49</f>
        <v>0</v>
      </c>
      <c r="EZ6" s="763" t="str">
        <f>'03建設工事'!C50</f>
        <v/>
      </c>
      <c r="FA6" s="763">
        <f>'03建設工事'!I50</f>
        <v>0</v>
      </c>
      <c r="FB6" s="763">
        <f>'03建設工事'!L50</f>
        <v>0</v>
      </c>
      <c r="FC6" s="763">
        <f>'03建設工事'!J50</f>
        <v>0</v>
      </c>
      <c r="FD6" s="763" t="str">
        <f>'03建設工事'!C51</f>
        <v/>
      </c>
      <c r="FE6" s="763">
        <f>'03建設工事'!I51</f>
        <v>0</v>
      </c>
      <c r="FF6" s="763">
        <f>'03建設工事'!L51</f>
        <v>0</v>
      </c>
      <c r="FG6" s="763">
        <f>'03建設工事'!J51</f>
        <v>0</v>
      </c>
      <c r="FH6" s="763" t="str">
        <f>'03建設工事'!C52</f>
        <v/>
      </c>
      <c r="FI6" s="763">
        <f>'03建設工事'!I52</f>
        <v>0</v>
      </c>
      <c r="FJ6" s="763">
        <f>'03建設工事'!L52</f>
        <v>0</v>
      </c>
      <c r="FK6" s="763">
        <f>'03建設工事'!J52</f>
        <v>0</v>
      </c>
      <c r="FL6" s="763">
        <f>'03建設工事'!I53</f>
        <v>0</v>
      </c>
      <c r="FM6" s="763">
        <f>'03建設工事'!L53</f>
        <v>0</v>
      </c>
      <c r="FN6" s="763">
        <f>'03建設工事'!J53</f>
        <v>0</v>
      </c>
      <c r="FO6" s="763" t="str">
        <f>'03建設工事'!C54</f>
        <v/>
      </c>
      <c r="FP6" s="763">
        <f>'03建設工事'!I54</f>
        <v>0</v>
      </c>
      <c r="FQ6" s="763">
        <f>'03建設工事'!L54</f>
        <v>0</v>
      </c>
      <c r="FR6" s="763">
        <f>'03建設工事'!J54</f>
        <v>0</v>
      </c>
      <c r="FS6" s="763" t="str">
        <f>'03建設工事'!C55</f>
        <v/>
      </c>
      <c r="FT6" s="763">
        <f>'03建設工事'!I55</f>
        <v>0</v>
      </c>
      <c r="FU6" s="763">
        <f>'03建設工事'!L55</f>
        <v>0</v>
      </c>
      <c r="FV6" s="763">
        <f>'03建設工事'!J55</f>
        <v>0</v>
      </c>
      <c r="FW6" s="763" t="str">
        <f>'03建設工事'!C56</f>
        <v/>
      </c>
      <c r="FX6" s="763">
        <f>'03建設工事'!I56</f>
        <v>0</v>
      </c>
      <c r="FY6" s="763">
        <f>'03建設工事'!L56</f>
        <v>0</v>
      </c>
      <c r="FZ6" s="763">
        <f>'03建設工事'!J56</f>
        <v>0</v>
      </c>
      <c r="GA6" s="763" t="str">
        <f>'03建設工事'!C57</f>
        <v/>
      </c>
      <c r="GB6" s="763">
        <f>'03建設工事'!I57</f>
        <v>0</v>
      </c>
      <c r="GC6" s="763">
        <f>'03建設工事'!L57</f>
        <v>0</v>
      </c>
      <c r="GD6" s="763">
        <f>'03建設工事'!J57</f>
        <v>0</v>
      </c>
      <c r="GE6" s="763" t="str">
        <f>'03建設工事'!C58</f>
        <v/>
      </c>
      <c r="GF6" s="763">
        <f>'03建設工事'!I58</f>
        <v>0</v>
      </c>
      <c r="GG6" s="763">
        <f>'03建設工事'!L58</f>
        <v>0</v>
      </c>
      <c r="GH6" s="763">
        <f>'03建設工事'!J58</f>
        <v>0</v>
      </c>
      <c r="GI6" s="763" t="str">
        <f>'03建設工事'!C59</f>
        <v/>
      </c>
      <c r="GJ6" s="763">
        <f>'03建設工事'!I59</f>
        <v>0</v>
      </c>
      <c r="GK6" s="763">
        <f>'03建設工事'!L59</f>
        <v>0</v>
      </c>
      <c r="GL6" s="763">
        <f>'03建設工事'!J59</f>
        <v>0</v>
      </c>
      <c r="GM6" s="763" t="str">
        <f>'03建設工事'!C60</f>
        <v/>
      </c>
      <c r="GN6" s="763">
        <f>'03建設工事'!I60</f>
        <v>0</v>
      </c>
      <c r="GO6" s="763">
        <f>'03建設工事'!L60</f>
        <v>0</v>
      </c>
      <c r="GP6" s="763">
        <f>'03建設工事'!J60</f>
        <v>0</v>
      </c>
      <c r="GQ6" s="763" t="str">
        <f>'03建設工事'!C61</f>
        <v/>
      </c>
      <c r="GR6" s="763">
        <f>'03建設工事'!I61</f>
        <v>0</v>
      </c>
      <c r="GS6" s="763">
        <f>'03建設工事'!L61</f>
        <v>0</v>
      </c>
      <c r="GT6" s="763">
        <f>'03建設工事'!J61</f>
        <v>0</v>
      </c>
      <c r="GU6" s="763" t="str">
        <f>'03建設工事'!C62</f>
        <v/>
      </c>
      <c r="GV6" s="763">
        <f>'03建設工事'!I62</f>
        <v>0</v>
      </c>
      <c r="GW6" s="763">
        <f>'03建設工事'!L62</f>
        <v>0</v>
      </c>
      <c r="GX6" s="763">
        <f>'03建設工事'!J62</f>
        <v>0</v>
      </c>
      <c r="GY6" s="763" t="str">
        <f>'03建設工事'!C63</f>
        <v/>
      </c>
      <c r="GZ6" s="763">
        <f>'03建設工事'!I63</f>
        <v>0</v>
      </c>
      <c r="HA6" s="763">
        <f>'03建設工事'!L63</f>
        <v>0</v>
      </c>
      <c r="HB6" s="763">
        <f>'03建設工事'!J63</f>
        <v>0</v>
      </c>
      <c r="HC6" s="763" t="str">
        <f>'03建設工事'!C64</f>
        <v/>
      </c>
      <c r="HD6" s="763">
        <f>'03建設工事'!I64</f>
        <v>0</v>
      </c>
      <c r="HE6" s="763">
        <f>'03建設工事'!L64</f>
        <v>0</v>
      </c>
      <c r="HF6" s="763">
        <f>'03建設工事'!J64</f>
        <v>0</v>
      </c>
      <c r="HG6" s="763" t="str">
        <f>'03建設工事'!C65</f>
        <v/>
      </c>
      <c r="HH6" s="763">
        <f>'03建設工事'!I65</f>
        <v>0</v>
      </c>
      <c r="HI6" s="763">
        <f>'03建設工事'!L65</f>
        <v>0</v>
      </c>
      <c r="HJ6" s="763">
        <f>'03建設工事'!J65</f>
        <v>0</v>
      </c>
      <c r="HK6" s="763" t="str">
        <f>'03建設工事'!C66</f>
        <v/>
      </c>
      <c r="HL6" s="763">
        <f>'03建設工事'!I66</f>
        <v>0</v>
      </c>
      <c r="HM6" s="763">
        <f>'03建設工事'!L66</f>
        <v>0</v>
      </c>
      <c r="HN6" s="763">
        <f>'03建設工事'!J66</f>
        <v>0</v>
      </c>
      <c r="HO6" s="763" t="str">
        <f>'03建設工事'!C67</f>
        <v/>
      </c>
      <c r="HP6" s="763">
        <f>'03建設工事'!I67</f>
        <v>0</v>
      </c>
      <c r="HQ6" s="763">
        <f>'03建設工事'!L67</f>
        <v>0</v>
      </c>
      <c r="HR6" s="763">
        <f>'03建設工事'!J67</f>
        <v>0</v>
      </c>
      <c r="HS6" s="763" t="str">
        <f>'03建設工事'!C68</f>
        <v/>
      </c>
      <c r="HT6" s="763">
        <f>'03建設工事'!I68</f>
        <v>0</v>
      </c>
      <c r="HU6" s="763">
        <f>'03建設工事'!L68</f>
        <v>0</v>
      </c>
      <c r="HV6" s="763">
        <f>'03建設工事'!J68</f>
        <v>0</v>
      </c>
      <c r="HW6" s="763" t="str">
        <f>'03建設工事'!C69</f>
        <v/>
      </c>
      <c r="HX6" s="763">
        <f>'03建設工事'!I69</f>
        <v>0</v>
      </c>
      <c r="HY6" s="763">
        <f>'03建設工事'!L69</f>
        <v>0</v>
      </c>
      <c r="HZ6" s="763">
        <f>'03建設工事'!J69</f>
        <v>0</v>
      </c>
      <c r="IA6" s="763" t="str">
        <f>'03建設工事'!C70</f>
        <v/>
      </c>
      <c r="IB6" s="763">
        <f>'03建設工事'!I70</f>
        <v>0</v>
      </c>
      <c r="IC6" s="763">
        <f>'03建設工事'!L70</f>
        <v>0</v>
      </c>
      <c r="ID6" s="763">
        <f>'03建設工事'!J70</f>
        <v>0</v>
      </c>
      <c r="IE6" s="763" t="str">
        <f>'03建設工事'!C71</f>
        <v/>
      </c>
      <c r="IF6" s="763">
        <f>'03建設工事'!I71</f>
        <v>0</v>
      </c>
      <c r="IG6" s="763">
        <f>'03建設工事'!L71</f>
        <v>0</v>
      </c>
      <c r="IH6" s="763">
        <f>'03建設工事'!J71</f>
        <v>0</v>
      </c>
      <c r="II6" s="763" t="str">
        <f>'03建設工事'!C72</f>
        <v/>
      </c>
      <c r="IJ6" s="763">
        <f>'03建設工事'!I72</f>
        <v>0</v>
      </c>
      <c r="IK6" s="763">
        <f>'03建設工事'!L72</f>
        <v>0</v>
      </c>
      <c r="IL6" s="763">
        <f>'03建設工事'!J72</f>
        <v>0</v>
      </c>
      <c r="IM6" s="763" t="str">
        <f>'03建設工事'!C73</f>
        <v/>
      </c>
      <c r="IN6" s="763">
        <f>'03建設工事'!I73</f>
        <v>0</v>
      </c>
      <c r="IO6" s="763">
        <f>'03建設工事'!L73</f>
        <v>0</v>
      </c>
      <c r="IP6" s="763">
        <f>'03建設工事'!J73</f>
        <v>0</v>
      </c>
      <c r="IQ6" s="603">
        <f>'03建設工事'!B40</f>
        <v>0</v>
      </c>
      <c r="IR6" s="603" t="str">
        <f>'03建設工事'!C40</f>
        <v/>
      </c>
      <c r="IS6" s="608">
        <f>'03建設工事'!I40</f>
        <v>0</v>
      </c>
      <c r="IT6" s="608">
        <f>'03建設工事'!J40</f>
        <v>0</v>
      </c>
      <c r="IU6" s="608">
        <f>'03建設工事'!I41</f>
        <v>0</v>
      </c>
      <c r="IV6" s="608">
        <f>'03建設工事'!J41</f>
        <v>0</v>
      </c>
      <c r="IW6" s="603" t="str">
        <f>'02入力票（その２）'!I110</f>
        <v/>
      </c>
      <c r="IX6" s="609" t="str">
        <f>'02入力票（その２）'!I111</f>
        <v/>
      </c>
      <c r="IY6" s="603" t="str">
        <f>'02入力票（その２）'!I112</f>
        <v/>
      </c>
      <c r="IZ6" s="609" t="str">
        <f>'02入力票（その２）'!I113</f>
        <v/>
      </c>
      <c r="JA6" s="603" t="str">
        <f>'02入力票（その２）'!I114</f>
        <v/>
      </c>
      <c r="JB6" s="609" t="str">
        <f>'02入力票（その２）'!I115</f>
        <v/>
      </c>
      <c r="JC6" s="603" t="str">
        <f>'02入力票（その２）'!I116</f>
        <v/>
      </c>
      <c r="JD6" s="609" t="str">
        <f>'02入力票（その２）'!I117</f>
        <v/>
      </c>
      <c r="JE6" s="603" t="str">
        <f>'02入力票（その２）'!I118</f>
        <v/>
      </c>
      <c r="JF6" s="609" t="str">
        <f>'02入力票（その２）'!I119</f>
        <v/>
      </c>
      <c r="JG6" s="603" t="str">
        <f>'02入力票（その２）'!I120</f>
        <v/>
      </c>
      <c r="JH6" s="609" t="str">
        <f>'02入力票（その２）'!I121</f>
        <v/>
      </c>
      <c r="JI6" s="603" t="str">
        <f>'02入力票（その２）'!I122</f>
        <v/>
      </c>
      <c r="JJ6" s="609" t="str">
        <f>'02入力票（その２）'!I123</f>
        <v/>
      </c>
      <c r="JK6" s="603" t="str">
        <f>'02入力票（その２）'!I124</f>
        <v/>
      </c>
      <c r="JL6" s="609" t="str">
        <f>'02入力票（その２）'!I125</f>
        <v/>
      </c>
      <c r="JM6" s="603" t="str">
        <f>'02入力票（その２）'!I126</f>
        <v/>
      </c>
      <c r="JN6" s="609" t="str">
        <f>'02入力票（その２）'!I127</f>
        <v/>
      </c>
      <c r="JO6" s="605">
        <f>'04建設工事関連'!AU4</f>
        <v>0</v>
      </c>
      <c r="JP6" s="603" t="str">
        <f>'02入力票（その２）'!I128</f>
        <v>　</v>
      </c>
      <c r="JQ6" s="603" t="str">
        <f>'02入力票（その２）'!I129</f>
        <v/>
      </c>
      <c r="JR6" s="608" t="str">
        <f>'02入力票（その２）'!I130</f>
        <v/>
      </c>
      <c r="JS6" s="608" t="str">
        <f>'02入力票（その２）'!I131</f>
        <v/>
      </c>
      <c r="JT6" s="603" t="str">
        <f>'02入力票（その２）'!I132</f>
        <v/>
      </c>
      <c r="JU6" s="603" t="str">
        <f>'02入力票（その２）'!I133</f>
        <v/>
      </c>
      <c r="JV6" s="603">
        <f>'02入力票（その２）'!I134</f>
        <v>0</v>
      </c>
      <c r="JW6" s="603" t="str">
        <f>'02入力票（その２）'!I135</f>
        <v>　</v>
      </c>
      <c r="JX6" s="603" t="str">
        <f>'02入力票（その２）'!I136</f>
        <v>　</v>
      </c>
      <c r="JY6" s="603" t="str">
        <f>'02入力票（その２）'!I137</f>
        <v>　</v>
      </c>
      <c r="JZ6" s="603" t="str">
        <f>'02入力票（その２）'!I138</f>
        <v>　</v>
      </c>
      <c r="KA6" s="603" t="str">
        <f>'02入力票（その２）'!I139</f>
        <v>　</v>
      </c>
      <c r="KB6" s="603" t="str">
        <f>'02入力票（その２）'!I140</f>
        <v>　</v>
      </c>
      <c r="KC6" s="603" t="str">
        <f>'02入力票（その２）'!I141</f>
        <v>　</v>
      </c>
      <c r="KD6" s="603" t="str">
        <f>'02入力票（その２）'!I142</f>
        <v>　</v>
      </c>
      <c r="KE6" s="603" t="str">
        <f>'02入力票（その２）'!I143</f>
        <v/>
      </c>
      <c r="KF6" s="603" t="str">
        <f>'02入力票（その２）'!I144</f>
        <v/>
      </c>
      <c r="KG6" s="603" t="str">
        <f>'02入力票（その２）'!I145</f>
        <v/>
      </c>
      <c r="KH6" s="603" t="str">
        <f>'02入力票（その２）'!I146</f>
        <v/>
      </c>
      <c r="KI6" s="603" t="str">
        <f>'02入力票（その２）'!I147</f>
        <v/>
      </c>
      <c r="KJ6" s="603" t="str">
        <f>'02入力票（その２）'!I148</f>
        <v/>
      </c>
      <c r="KK6" s="603" t="str">
        <f>'02入力票（その２）'!I149</f>
        <v/>
      </c>
      <c r="KL6" s="608" t="str">
        <f>'02入力票（その２）'!I150</f>
        <v/>
      </c>
      <c r="KM6" s="608" t="str">
        <f>'02入力票（その２）'!I151</f>
        <v/>
      </c>
      <c r="KN6" s="608" t="str">
        <f>'02入力票（その２）'!I152</f>
        <v/>
      </c>
      <c r="KO6" s="608" t="str">
        <f>'02入力票（その２）'!I153</f>
        <v/>
      </c>
      <c r="KP6" s="608" t="str">
        <f>'02入力票（その２）'!I154</f>
        <v/>
      </c>
      <c r="KQ6" s="608" t="str">
        <f>'02入力票（その２）'!I155</f>
        <v/>
      </c>
      <c r="KR6" s="603" t="str">
        <f>'02入力票（その２）'!I156</f>
        <v/>
      </c>
      <c r="KS6" s="603" t="str">
        <f>'02入力票（その２）'!I157</f>
        <v/>
      </c>
      <c r="KT6" s="603" t="str">
        <f>'02入力票（その２）'!I158</f>
        <v/>
      </c>
      <c r="KU6" s="603">
        <f>'02入力票（その２）'!I159</f>
        <v>0</v>
      </c>
      <c r="KV6" s="608" t="str">
        <f>'02入力票（その２）'!I160</f>
        <v/>
      </c>
      <c r="KW6" s="608" t="str">
        <f>'02入力票（その２）'!I161</f>
        <v/>
      </c>
      <c r="KX6" s="610" t="e">
        <f>'02入力票（その２）'!I162</f>
        <v>#VALUE!</v>
      </c>
      <c r="KY6" s="603" t="str">
        <f>'02入力票（その２）'!I163</f>
        <v>　</v>
      </c>
      <c r="KZ6" s="603" t="str">
        <f>'02入力票（その２）'!I164</f>
        <v>　</v>
      </c>
      <c r="LA6" s="603" t="str">
        <f>'02入力票（その２）'!I165</f>
        <v>　</v>
      </c>
      <c r="LB6" s="770" t="str">
        <f>'02入力票（その２）'!I166</f>
        <v/>
      </c>
      <c r="LC6" s="603">
        <f>'02入力票（その２）'!G167</f>
        <v>0</v>
      </c>
      <c r="LD6" s="603" t="str">
        <f>'04建設工事関連'!Z10</f>
        <v>　</v>
      </c>
      <c r="LE6" s="603" t="str">
        <f>'04建設工事関連'!Z11</f>
        <v>　</v>
      </c>
      <c r="LF6" s="603" t="str">
        <f>'04建設工事関連'!Z12</f>
        <v>　</v>
      </c>
      <c r="LG6" s="603">
        <f>'04建設工事関連'!AU4</f>
        <v>0</v>
      </c>
      <c r="LH6" s="603" t="str">
        <f>'04建設工事関連'!C149</f>
        <v>-</v>
      </c>
      <c r="LI6" s="603" t="str">
        <f>'04建設工事関連'!D149</f>
        <v>-</v>
      </c>
      <c r="LJ6" s="603" t="str">
        <f>'04建設工事関連'!E149</f>
        <v>-</v>
      </c>
      <c r="LK6" s="603" t="str">
        <f>'04建設工事関連'!F149</f>
        <v>-</v>
      </c>
      <c r="LL6" s="603" t="str">
        <f>'04建設工事関連'!G149</f>
        <v>-</v>
      </c>
      <c r="LM6" s="603" t="str">
        <f>'04建設工事関連'!H149</f>
        <v>-</v>
      </c>
      <c r="LN6" s="603" t="str">
        <f>'04建設工事関連'!I149</f>
        <v>-</v>
      </c>
      <c r="LO6" s="603" t="str">
        <f>'04建設工事関連'!J149</f>
        <v>-</v>
      </c>
      <c r="LP6" s="603" t="str">
        <f>'04建設工事関連'!K149</f>
        <v>-</v>
      </c>
      <c r="LQ6" s="603" t="str">
        <f>'04建設工事関連'!L149</f>
        <v>-</v>
      </c>
      <c r="LR6" s="603" t="str">
        <f>'04建設工事関連'!M149</f>
        <v>-</v>
      </c>
      <c r="LS6" s="603" t="str">
        <f>'04建設工事関連'!N149</f>
        <v>-</v>
      </c>
      <c r="LT6" s="603" t="str">
        <f>'04建設工事関連'!O149</f>
        <v>-</v>
      </c>
      <c r="LU6" s="603" t="str">
        <f>'04建設工事関連'!P149</f>
        <v>-</v>
      </c>
      <c r="LV6" s="603" t="str">
        <f>'04建設工事関連'!Q149</f>
        <v>-</v>
      </c>
      <c r="LW6" s="603" t="str">
        <f>'04建設工事関連'!R149</f>
        <v>-</v>
      </c>
      <c r="LX6" s="603" t="str">
        <f>'04建設工事関連'!S149</f>
        <v>-</v>
      </c>
      <c r="LY6" s="603" t="str">
        <f>'04建設工事関連'!T149</f>
        <v>-</v>
      </c>
      <c r="LZ6" s="603" t="str">
        <f>'04建設工事関連'!U149</f>
        <v>-</v>
      </c>
      <c r="MA6" s="603" t="str">
        <f>'04建設工事関連'!V149</f>
        <v>-</v>
      </c>
      <c r="MB6" s="603" t="str">
        <f>'04建設工事関連'!W149</f>
        <v>-</v>
      </c>
      <c r="MC6" s="603" t="str">
        <f>'04建設工事関連'!X149</f>
        <v>-</v>
      </c>
      <c r="MD6" s="603" t="str">
        <f>'04建設工事関連'!Y149</f>
        <v>-</v>
      </c>
      <c r="ME6" s="603" t="str">
        <f>'04建設工事関連'!Z149</f>
        <v>-</v>
      </c>
      <c r="MF6" s="603" t="str">
        <f>'04建設工事関連'!AA149</f>
        <v>-</v>
      </c>
      <c r="MG6" s="603" t="str">
        <f>'04建設工事関連'!AB149</f>
        <v>-</v>
      </c>
      <c r="MH6" s="603" t="str">
        <f>'04建設工事関連'!AC149</f>
        <v>-</v>
      </c>
      <c r="MI6" s="603" t="str">
        <f>'04建設工事関連'!AD149</f>
        <v>-</v>
      </c>
      <c r="MJ6" s="603" t="str">
        <f>'04建設工事関連'!AE149</f>
        <v>-</v>
      </c>
      <c r="MK6" s="603" t="str">
        <f>'04建設工事関連'!AF149</f>
        <v>-</v>
      </c>
      <c r="ML6" s="603" t="str">
        <f>'04建設工事関連'!AG149</f>
        <v>-</v>
      </c>
      <c r="MM6" s="603" t="str">
        <f>'04建設工事関連'!AH149</f>
        <v>-</v>
      </c>
      <c r="MN6" s="603" t="str">
        <f>'04建設工事関連'!AI149</f>
        <v>-</v>
      </c>
      <c r="MO6" s="603" t="str">
        <f>'04建設工事関連'!AJ149</f>
        <v>-</v>
      </c>
      <c r="MP6" s="603" t="str">
        <f>'04建設工事関連'!AK149</f>
        <v>-</v>
      </c>
      <c r="MQ6" s="603" t="str">
        <f>'04建設工事関連'!AL149</f>
        <v>-</v>
      </c>
      <c r="MR6" s="603" t="str">
        <f>'04建設工事関連'!AM149</f>
        <v>-</v>
      </c>
      <c r="MS6" s="603" t="str">
        <f>'04建設工事関連'!AN149</f>
        <v>-</v>
      </c>
      <c r="MT6" s="603" t="str">
        <f>'04建設工事関連'!AO149</f>
        <v>-</v>
      </c>
      <c r="MU6" s="603" t="str">
        <f>'04建設工事関連'!AP149</f>
        <v>-</v>
      </c>
      <c r="MV6" s="603" t="str">
        <f>'04建設工事関連'!AQ149</f>
        <v>-</v>
      </c>
      <c r="MW6" s="603" t="str">
        <f>'04建設工事関連'!AR149</f>
        <v>-</v>
      </c>
      <c r="MX6" s="603" t="str">
        <f>'04建設工事関連'!AS149</f>
        <v>-</v>
      </c>
      <c r="MY6" s="603" t="str">
        <f>'04建設工事関連'!AT149</f>
        <v>-</v>
      </c>
      <c r="MZ6" s="603" t="str">
        <f>'04建設工事関連'!AU149</f>
        <v>-</v>
      </c>
      <c r="NA6" s="603" t="str">
        <f>'04建設工事関連'!AV149</f>
        <v>-</v>
      </c>
      <c r="NB6" s="603" t="str">
        <f>'04建設工事関連'!AW149</f>
        <v>-</v>
      </c>
      <c r="NC6" s="603" t="str">
        <f>'04建設工事関連'!AX149</f>
        <v>-</v>
      </c>
      <c r="ND6" s="603" t="str">
        <f>'04建設工事関連'!AY149</f>
        <v>-</v>
      </c>
      <c r="NE6" s="603" t="str">
        <f>'04建設工事関連'!AZ149</f>
        <v>-</v>
      </c>
      <c r="NF6" s="603" t="str">
        <f>'04建設工事関連'!BA149</f>
        <v>-</v>
      </c>
      <c r="NG6" s="603" t="str">
        <f>'04建設工事関連'!BB149</f>
        <v>-</v>
      </c>
      <c r="NH6" s="603" t="str">
        <f>'04建設工事関連'!BC149</f>
        <v>-</v>
      </c>
      <c r="NI6" s="603" t="str">
        <f>'04建設工事関連'!BD149</f>
        <v>-</v>
      </c>
      <c r="NJ6" s="603" t="str">
        <f>'04建設工事関連'!BE149</f>
        <v>-</v>
      </c>
      <c r="NK6" s="603" t="str">
        <f>'04建設工事関連'!BF149</f>
        <v>-</v>
      </c>
      <c r="NL6" s="603" t="str">
        <f>'04建設工事関連'!BG149</f>
        <v>-</v>
      </c>
      <c r="NM6" s="603" t="str">
        <f>'04建設工事関連'!BH149</f>
        <v>-</v>
      </c>
      <c r="NN6" s="603" t="str">
        <f>CONCATENATE('05物品・役務'!C42,"　－　",'05物品・役務'!F42)</f>
        <v>　－　</v>
      </c>
      <c r="NO6" s="603" t="str">
        <f>CONCATENATE('05物品・役務'!C43,"　－　",'05物品・役務'!F43)</f>
        <v>　－　</v>
      </c>
      <c r="NP6" s="603" t="str">
        <f>CONCATENATE('05物品・役務'!C44,"　－　",'05物品・役務'!F44)</f>
        <v>　－　</v>
      </c>
      <c r="NQ6" s="603" t="str">
        <f>'05物品・役務'!P89</f>
        <v>－－－－－－－－－－－－－－－－－－－－－－－－－－－－-－－－－－－－－－－－－－－－－－－－－－－－－－－－－－-－－－－－－－－－－－－－－－－－－－</v>
      </c>
      <c r="NR6" s="603">
        <f>'05物品・役務'!N68</f>
        <v>0</v>
      </c>
      <c r="NS6" s="603" t="str">
        <f>CONCATENATE('05物品・役務'!C80,"　－　",'05物品・役務'!F80)</f>
        <v>　　　－　</v>
      </c>
      <c r="NT6" s="603" t="str">
        <f>CONCATENATE('05物品・役務'!C82,"　－　",'05物品・役務'!F82)</f>
        <v>　－　</v>
      </c>
      <c r="NU6" s="603" t="str">
        <f>CONCATENATE('05物品・役務'!C84,"　－　",'05物品・役務'!F84)</f>
        <v>　－　</v>
      </c>
      <c r="NV6" s="603" t="str">
        <f>'05物品・役務'!P107</f>
        <v>－－－－－－－－－－－－－－－－－－－－－－－－－-－－－－－－－－－－－－－－－－－－－－－－－</v>
      </c>
      <c r="NW6" s="603">
        <f>'05物品・役務'!I115</f>
        <v>0</v>
      </c>
      <c r="NX6" s="769" t="s">
        <v>2616</v>
      </c>
      <c r="NY6" s="609"/>
      <c r="NZ6" s="611"/>
      <c r="OA6" s="609"/>
      <c r="OB6" s="609"/>
      <c r="OC6" s="812"/>
    </row>
    <row r="7" spans="1:395" s="614" customFormat="1">
      <c r="A7" s="613"/>
      <c r="DN7" s="764"/>
      <c r="DO7" s="764"/>
      <c r="DP7" s="764"/>
      <c r="DQ7" s="764"/>
      <c r="DR7" s="764"/>
      <c r="DS7" s="764"/>
      <c r="DT7" s="764"/>
      <c r="DU7" s="764"/>
      <c r="DV7" s="764"/>
      <c r="DW7" s="764"/>
      <c r="DX7" s="764"/>
      <c r="DY7" s="764"/>
      <c r="DZ7" s="764"/>
      <c r="EA7" s="764"/>
      <c r="EB7" s="764"/>
      <c r="EC7" s="764"/>
      <c r="ED7" s="764"/>
      <c r="EE7" s="764"/>
      <c r="EF7" s="764"/>
      <c r="EG7" s="764"/>
      <c r="EH7" s="764"/>
      <c r="EI7" s="764"/>
      <c r="EJ7" s="764"/>
      <c r="EK7" s="764"/>
      <c r="EL7" s="764"/>
      <c r="EM7" s="764"/>
      <c r="EN7" s="764"/>
      <c r="EO7" s="764"/>
      <c r="EP7" s="764"/>
      <c r="EQ7" s="764"/>
      <c r="ER7" s="764"/>
      <c r="ES7" s="764"/>
      <c r="ET7" s="764"/>
      <c r="EU7" s="764"/>
      <c r="EV7" s="764"/>
      <c r="EW7" s="764"/>
      <c r="EX7" s="764"/>
      <c r="EY7" s="764"/>
      <c r="EZ7" s="764"/>
      <c r="FA7" s="764"/>
      <c r="FB7" s="764"/>
      <c r="FC7" s="764"/>
      <c r="FD7" s="764"/>
      <c r="FE7" s="764"/>
      <c r="FF7" s="764"/>
      <c r="FG7" s="764"/>
      <c r="FH7" s="764"/>
      <c r="FI7" s="764"/>
      <c r="FJ7" s="764"/>
      <c r="FK7" s="764"/>
      <c r="FL7" s="764"/>
      <c r="FM7" s="764"/>
      <c r="FN7" s="764"/>
      <c r="FO7" s="764"/>
      <c r="FP7" s="764"/>
      <c r="FQ7" s="764"/>
      <c r="FR7" s="764"/>
      <c r="FS7" s="764"/>
      <c r="FT7" s="764"/>
      <c r="FU7" s="764"/>
      <c r="FV7" s="764"/>
      <c r="FW7" s="764"/>
      <c r="FX7" s="764"/>
      <c r="FY7" s="764"/>
      <c r="FZ7" s="764"/>
      <c r="GA7" s="764"/>
      <c r="GB7" s="764"/>
      <c r="GC7" s="764"/>
      <c r="GD7" s="764"/>
      <c r="GE7" s="764"/>
      <c r="GF7" s="764"/>
      <c r="GG7" s="764"/>
      <c r="GH7" s="764"/>
      <c r="GI7" s="764"/>
      <c r="GJ7" s="764"/>
      <c r="GK7" s="764"/>
      <c r="GL7" s="764"/>
      <c r="GM7" s="764"/>
      <c r="GN7" s="764"/>
      <c r="GO7" s="764"/>
      <c r="GP7" s="764"/>
      <c r="GQ7" s="764"/>
      <c r="GR7" s="764"/>
      <c r="GS7" s="764"/>
      <c r="GT7" s="764"/>
      <c r="GU7" s="764"/>
      <c r="GV7" s="764"/>
      <c r="GW7" s="764"/>
      <c r="GX7" s="764"/>
      <c r="GY7" s="764"/>
      <c r="GZ7" s="764"/>
      <c r="HA7" s="764"/>
      <c r="HB7" s="764"/>
      <c r="HC7" s="764"/>
      <c r="HD7" s="764"/>
      <c r="HE7" s="764"/>
      <c r="HF7" s="764"/>
      <c r="HG7" s="764"/>
      <c r="HH7" s="764"/>
      <c r="HI7" s="764"/>
      <c r="HJ7" s="764"/>
      <c r="HK7" s="764"/>
      <c r="HL7" s="764"/>
      <c r="HM7" s="764"/>
      <c r="HN7" s="764"/>
      <c r="HO7" s="764"/>
      <c r="HP7" s="764"/>
      <c r="HQ7" s="764"/>
      <c r="HR7" s="764"/>
      <c r="HS7" s="764"/>
      <c r="HT7" s="764"/>
      <c r="HU7" s="764"/>
      <c r="HV7" s="764"/>
      <c r="HW7" s="764"/>
      <c r="HX7" s="764"/>
      <c r="HY7" s="764"/>
      <c r="HZ7" s="764"/>
      <c r="IA7" s="764"/>
      <c r="IB7" s="764"/>
      <c r="IC7" s="764"/>
      <c r="ID7" s="764"/>
      <c r="IE7" s="764"/>
      <c r="IF7" s="764"/>
      <c r="IG7" s="764"/>
      <c r="IH7" s="764"/>
      <c r="II7" s="764"/>
      <c r="IJ7" s="764"/>
      <c r="IK7" s="764"/>
      <c r="IL7" s="764"/>
      <c r="IM7" s="764"/>
      <c r="IN7" s="764"/>
      <c r="IO7" s="764"/>
      <c r="IP7" s="764"/>
      <c r="OC7" s="823">
        <v>43075</v>
      </c>
      <c r="OD7" s="804"/>
      <c r="OE7" s="804" t="s">
        <v>2643</v>
      </c>
    </row>
    <row r="8" spans="1:395" s="614" customFormat="1">
      <c r="A8" s="615"/>
      <c r="DN8" s="764"/>
      <c r="DO8" s="764"/>
      <c r="DP8" s="764"/>
      <c r="DQ8" s="764"/>
      <c r="DR8" s="764"/>
      <c r="DS8" s="764"/>
      <c r="DT8" s="764"/>
      <c r="DU8" s="764"/>
      <c r="DV8" s="764"/>
      <c r="DW8" s="764"/>
      <c r="DX8" s="764"/>
      <c r="DY8" s="764"/>
      <c r="DZ8" s="764"/>
      <c r="EA8" s="764"/>
      <c r="EB8" s="764"/>
      <c r="EC8" s="764"/>
      <c r="ED8" s="764"/>
      <c r="EE8" s="764"/>
      <c r="EF8" s="764"/>
      <c r="EG8" s="764"/>
      <c r="EH8" s="764"/>
      <c r="EI8" s="764"/>
      <c r="EJ8" s="764"/>
      <c r="EK8" s="764"/>
      <c r="EL8" s="764"/>
      <c r="EM8" s="764"/>
      <c r="EN8" s="764"/>
      <c r="EO8" s="764"/>
      <c r="EP8" s="764"/>
      <c r="EQ8" s="764"/>
      <c r="ER8" s="764"/>
      <c r="ES8" s="764"/>
      <c r="ET8" s="764"/>
      <c r="EU8" s="764"/>
      <c r="EV8" s="764"/>
      <c r="EW8" s="764"/>
      <c r="EX8" s="764"/>
      <c r="EY8" s="764"/>
      <c r="EZ8" s="764"/>
      <c r="FA8" s="764"/>
      <c r="FB8" s="764"/>
      <c r="FC8" s="764"/>
      <c r="FD8" s="764"/>
      <c r="FE8" s="764"/>
      <c r="FF8" s="764"/>
      <c r="FG8" s="764"/>
      <c r="FH8" s="764"/>
      <c r="FI8" s="764"/>
      <c r="FJ8" s="764"/>
      <c r="FK8" s="764"/>
      <c r="FL8" s="764"/>
      <c r="FM8" s="764"/>
      <c r="FN8" s="764"/>
      <c r="FO8" s="764"/>
      <c r="FP8" s="764"/>
      <c r="FQ8" s="764"/>
      <c r="FR8" s="764"/>
      <c r="FS8" s="764"/>
      <c r="FT8" s="764"/>
      <c r="FU8" s="764"/>
      <c r="FV8" s="764"/>
      <c r="FW8" s="764"/>
      <c r="FX8" s="764"/>
      <c r="FY8" s="764"/>
      <c r="FZ8" s="764"/>
      <c r="GA8" s="764"/>
      <c r="GB8" s="764"/>
      <c r="GC8" s="764"/>
      <c r="GD8" s="764"/>
      <c r="GE8" s="764"/>
      <c r="GF8" s="764"/>
      <c r="GG8" s="764"/>
      <c r="GH8" s="764"/>
      <c r="GI8" s="764"/>
      <c r="GJ8" s="764"/>
      <c r="GK8" s="764"/>
      <c r="GL8" s="764"/>
      <c r="GM8" s="764"/>
      <c r="GN8" s="764"/>
      <c r="GO8" s="764"/>
      <c r="GP8" s="764"/>
      <c r="GQ8" s="764"/>
      <c r="GR8" s="764"/>
      <c r="GS8" s="764"/>
      <c r="GT8" s="764"/>
      <c r="GU8" s="764"/>
      <c r="GV8" s="764"/>
      <c r="GW8" s="764"/>
      <c r="GX8" s="764"/>
      <c r="GY8" s="764"/>
      <c r="GZ8" s="764"/>
      <c r="HA8" s="764"/>
      <c r="HB8" s="764"/>
      <c r="HC8" s="764"/>
      <c r="HD8" s="764"/>
      <c r="HE8" s="764"/>
      <c r="HF8" s="764"/>
      <c r="HG8" s="764"/>
      <c r="HH8" s="764"/>
      <c r="HI8" s="764"/>
      <c r="HJ8" s="764"/>
      <c r="HK8" s="764"/>
      <c r="HL8" s="764"/>
      <c r="HM8" s="764"/>
      <c r="HN8" s="764"/>
      <c r="HO8" s="764"/>
      <c r="HP8" s="764"/>
      <c r="HQ8" s="764"/>
      <c r="HR8" s="764"/>
      <c r="HS8" s="764"/>
      <c r="HT8" s="764"/>
      <c r="HU8" s="764"/>
      <c r="HV8" s="764"/>
      <c r="HW8" s="764"/>
      <c r="HX8" s="764"/>
      <c r="HY8" s="764"/>
      <c r="HZ8" s="764"/>
      <c r="IA8" s="764"/>
      <c r="IB8" s="764"/>
      <c r="IC8" s="764"/>
      <c r="ID8" s="764"/>
      <c r="IE8" s="764"/>
      <c r="IF8" s="764"/>
      <c r="IG8" s="764"/>
      <c r="IH8" s="764"/>
      <c r="II8" s="764"/>
      <c r="IJ8" s="764"/>
      <c r="IK8" s="764"/>
      <c r="IL8" s="764"/>
      <c r="IM8" s="764"/>
      <c r="IN8" s="764"/>
      <c r="IO8" s="764"/>
      <c r="IP8" s="764"/>
      <c r="OD8" s="804"/>
      <c r="OE8" s="804"/>
    </row>
    <row r="9" spans="1:395" s="614" customFormat="1">
      <c r="DN9" s="764"/>
      <c r="DO9" s="764"/>
      <c r="DP9" s="764"/>
      <c r="DQ9" s="764"/>
      <c r="DR9" s="764"/>
      <c r="DS9" s="764"/>
      <c r="DT9" s="764"/>
      <c r="DU9" s="764"/>
      <c r="DV9" s="764"/>
      <c r="DW9" s="764"/>
      <c r="DX9" s="764"/>
      <c r="DY9" s="764"/>
      <c r="DZ9" s="764"/>
      <c r="EA9" s="764"/>
      <c r="EB9" s="764"/>
      <c r="EC9" s="764"/>
      <c r="ED9" s="764"/>
      <c r="EE9" s="764"/>
      <c r="EF9" s="764"/>
      <c r="EG9" s="764"/>
      <c r="EH9" s="764"/>
      <c r="EI9" s="764"/>
      <c r="EJ9" s="764"/>
      <c r="EK9" s="764"/>
      <c r="EL9" s="764"/>
      <c r="EM9" s="764"/>
      <c r="EN9" s="764"/>
      <c r="EO9" s="764"/>
      <c r="EP9" s="764"/>
      <c r="EQ9" s="764"/>
      <c r="ER9" s="764"/>
      <c r="ES9" s="764"/>
      <c r="ET9" s="764"/>
      <c r="EU9" s="764"/>
      <c r="EV9" s="764"/>
      <c r="EW9" s="764"/>
      <c r="EX9" s="764"/>
      <c r="EY9" s="764"/>
      <c r="EZ9" s="764"/>
      <c r="FA9" s="764"/>
      <c r="FB9" s="764"/>
      <c r="FC9" s="764"/>
      <c r="FD9" s="764"/>
      <c r="FE9" s="764"/>
      <c r="FF9" s="764"/>
      <c r="FG9" s="764"/>
      <c r="FH9" s="764"/>
      <c r="FI9" s="764"/>
      <c r="FJ9" s="764"/>
      <c r="FK9" s="764"/>
      <c r="FL9" s="764"/>
      <c r="FM9" s="764"/>
      <c r="FN9" s="764"/>
      <c r="FO9" s="764"/>
      <c r="FP9" s="764"/>
      <c r="FQ9" s="764"/>
      <c r="FR9" s="764"/>
      <c r="FS9" s="764"/>
      <c r="FT9" s="764"/>
      <c r="FU9" s="764"/>
      <c r="FV9" s="764"/>
      <c r="FW9" s="764"/>
      <c r="FX9" s="764"/>
      <c r="FY9" s="764"/>
      <c r="FZ9" s="764"/>
      <c r="GA9" s="764"/>
      <c r="GB9" s="764"/>
      <c r="GC9" s="764"/>
      <c r="GD9" s="764"/>
      <c r="GE9" s="764"/>
      <c r="GF9" s="764"/>
      <c r="GG9" s="764"/>
      <c r="GH9" s="764"/>
      <c r="GI9" s="764"/>
      <c r="GJ9" s="764"/>
      <c r="GK9" s="764"/>
      <c r="GL9" s="764"/>
      <c r="GM9" s="764"/>
      <c r="GN9" s="764"/>
      <c r="GO9" s="764"/>
      <c r="GP9" s="764"/>
      <c r="GQ9" s="764"/>
      <c r="GR9" s="764"/>
      <c r="GS9" s="764"/>
      <c r="GT9" s="764"/>
      <c r="GU9" s="764"/>
      <c r="GV9" s="764"/>
      <c r="GW9" s="764"/>
      <c r="GX9" s="764"/>
      <c r="GY9" s="764"/>
      <c r="GZ9" s="764"/>
      <c r="HA9" s="764"/>
      <c r="HB9" s="764"/>
      <c r="HC9" s="764"/>
      <c r="HD9" s="764"/>
      <c r="HE9" s="764"/>
      <c r="HF9" s="764"/>
      <c r="HG9" s="764"/>
      <c r="HH9" s="764"/>
      <c r="HI9" s="764"/>
      <c r="HJ9" s="764"/>
      <c r="HK9" s="764"/>
      <c r="HL9" s="764"/>
      <c r="HM9" s="764"/>
      <c r="HN9" s="764"/>
      <c r="HO9" s="764"/>
      <c r="HP9" s="764"/>
      <c r="HQ9" s="764"/>
      <c r="HR9" s="764"/>
      <c r="HS9" s="764"/>
      <c r="HT9" s="764"/>
      <c r="HU9" s="764"/>
      <c r="HV9" s="764"/>
      <c r="HW9" s="764"/>
      <c r="HX9" s="764"/>
      <c r="HY9" s="764"/>
      <c r="HZ9" s="764"/>
      <c r="IA9" s="764"/>
      <c r="IB9" s="764"/>
      <c r="IC9" s="764"/>
      <c r="ID9" s="764"/>
      <c r="IE9" s="764"/>
      <c r="IF9" s="764"/>
      <c r="IG9" s="764"/>
      <c r="IH9" s="764"/>
      <c r="II9" s="764"/>
      <c r="IJ9" s="764"/>
      <c r="IK9" s="764"/>
      <c r="IL9" s="764"/>
      <c r="IM9" s="764"/>
      <c r="IN9" s="764"/>
      <c r="IO9" s="764"/>
      <c r="IP9" s="764"/>
      <c r="OD9" s="804"/>
      <c r="OE9" s="804"/>
    </row>
    <row r="10" spans="1:395" s="614" customFormat="1">
      <c r="DN10" s="764"/>
      <c r="DO10" s="764"/>
      <c r="DP10" s="764"/>
      <c r="DQ10" s="764"/>
      <c r="DR10" s="764"/>
      <c r="DS10" s="764"/>
      <c r="DT10" s="764"/>
      <c r="DU10" s="764"/>
      <c r="DV10" s="764"/>
      <c r="DW10" s="764"/>
      <c r="DX10" s="764"/>
      <c r="DY10" s="764"/>
      <c r="DZ10" s="764"/>
      <c r="EA10" s="764"/>
      <c r="EB10" s="764"/>
      <c r="EC10" s="764"/>
      <c r="ED10" s="764"/>
      <c r="EE10" s="764"/>
      <c r="EF10" s="764"/>
      <c r="EG10" s="764"/>
      <c r="EH10" s="764"/>
      <c r="EI10" s="764"/>
      <c r="EJ10" s="764"/>
      <c r="EK10" s="764"/>
      <c r="EL10" s="764"/>
      <c r="EM10" s="764"/>
      <c r="EN10" s="764"/>
      <c r="EO10" s="764"/>
      <c r="EP10" s="764"/>
      <c r="EQ10" s="764"/>
      <c r="ER10" s="764"/>
      <c r="ES10" s="764"/>
      <c r="ET10" s="764"/>
      <c r="EU10" s="764"/>
      <c r="EV10" s="764"/>
      <c r="EW10" s="764"/>
      <c r="EX10" s="764"/>
      <c r="EY10" s="764"/>
      <c r="EZ10" s="764"/>
      <c r="FA10" s="764"/>
      <c r="FB10" s="764"/>
      <c r="FC10" s="764"/>
      <c r="FD10" s="764"/>
      <c r="FE10" s="764"/>
      <c r="FF10" s="764"/>
      <c r="FG10" s="764"/>
      <c r="FH10" s="764"/>
      <c r="FI10" s="764"/>
      <c r="FJ10" s="764"/>
      <c r="FK10" s="764"/>
      <c r="FL10" s="764"/>
      <c r="FM10" s="764"/>
      <c r="FN10" s="764"/>
      <c r="FO10" s="764"/>
      <c r="FP10" s="764"/>
      <c r="FQ10" s="764"/>
      <c r="FR10" s="764"/>
      <c r="FS10" s="764"/>
      <c r="FT10" s="764"/>
      <c r="FU10" s="764"/>
      <c r="FV10" s="764"/>
      <c r="FW10" s="764"/>
      <c r="FX10" s="764"/>
      <c r="FY10" s="764"/>
      <c r="FZ10" s="764"/>
      <c r="GA10" s="764"/>
      <c r="GB10" s="764"/>
      <c r="GC10" s="764"/>
      <c r="GD10" s="764"/>
      <c r="GE10" s="764"/>
      <c r="GF10" s="764"/>
      <c r="GG10" s="764"/>
      <c r="GH10" s="764"/>
      <c r="GI10" s="764"/>
      <c r="GJ10" s="764"/>
      <c r="GK10" s="764"/>
      <c r="GL10" s="764"/>
      <c r="GM10" s="764"/>
      <c r="GN10" s="764"/>
      <c r="GO10" s="764"/>
      <c r="GP10" s="764"/>
      <c r="GQ10" s="764"/>
      <c r="GR10" s="764"/>
      <c r="GS10" s="764"/>
      <c r="GT10" s="764"/>
      <c r="GU10" s="764"/>
      <c r="GV10" s="764"/>
      <c r="GW10" s="764"/>
      <c r="GX10" s="764"/>
      <c r="GY10" s="764"/>
      <c r="GZ10" s="764"/>
      <c r="HA10" s="764"/>
      <c r="HB10" s="764"/>
      <c r="HC10" s="764"/>
      <c r="HD10" s="764"/>
      <c r="HE10" s="764"/>
      <c r="HF10" s="764"/>
      <c r="HG10" s="764"/>
      <c r="HH10" s="764"/>
      <c r="HI10" s="764"/>
      <c r="HJ10" s="764"/>
      <c r="HK10" s="764"/>
      <c r="HL10" s="764"/>
      <c r="HM10" s="764"/>
      <c r="HN10" s="764"/>
      <c r="HO10" s="764"/>
      <c r="HP10" s="764"/>
      <c r="HQ10" s="764"/>
      <c r="HR10" s="764"/>
      <c r="HS10" s="764"/>
      <c r="HT10" s="764"/>
      <c r="HU10" s="764"/>
      <c r="HV10" s="764"/>
      <c r="HW10" s="764"/>
      <c r="HX10" s="764"/>
      <c r="HY10" s="764"/>
      <c r="HZ10" s="764"/>
      <c r="IA10" s="764"/>
      <c r="IB10" s="764"/>
      <c r="IC10" s="764"/>
      <c r="ID10" s="764"/>
      <c r="IE10" s="764"/>
      <c r="IF10" s="764"/>
      <c r="IG10" s="764"/>
      <c r="IH10" s="764"/>
      <c r="II10" s="764"/>
      <c r="IJ10" s="764"/>
      <c r="IK10" s="764"/>
      <c r="IL10" s="764"/>
      <c r="IM10" s="764"/>
      <c r="IN10" s="764"/>
      <c r="IO10" s="764"/>
      <c r="IP10" s="764"/>
      <c r="OC10" s="805"/>
      <c r="OD10" s="804"/>
      <c r="OE10" s="803"/>
    </row>
    <row r="11" spans="1:395" s="614" customFormat="1">
      <c r="DN11" s="764"/>
      <c r="DO11" s="764"/>
      <c r="DP11" s="764"/>
      <c r="DQ11" s="764"/>
      <c r="DR11" s="764"/>
      <c r="DS11" s="764"/>
      <c r="DT11" s="764"/>
      <c r="DU11" s="764"/>
      <c r="DV11" s="764"/>
      <c r="DW11" s="764"/>
      <c r="DX11" s="764"/>
      <c r="DY11" s="764"/>
      <c r="DZ11" s="764"/>
      <c r="EA11" s="764"/>
      <c r="EB11" s="764"/>
      <c r="EC11" s="764"/>
      <c r="ED11" s="764"/>
      <c r="EE11" s="764"/>
      <c r="EF11" s="764"/>
      <c r="EG11" s="764"/>
      <c r="EH11" s="764"/>
      <c r="EI11" s="764"/>
      <c r="EJ11" s="764"/>
      <c r="EK11" s="764"/>
      <c r="EL11" s="764"/>
      <c r="EM11" s="764"/>
      <c r="EN11" s="764"/>
      <c r="EO11" s="764"/>
      <c r="EP11" s="764"/>
      <c r="EQ11" s="764"/>
      <c r="ER11" s="764"/>
      <c r="ES11" s="764"/>
      <c r="ET11" s="764"/>
      <c r="EU11" s="764"/>
      <c r="EV11" s="764"/>
      <c r="EW11" s="764"/>
      <c r="EX11" s="764"/>
      <c r="EY11" s="764"/>
      <c r="EZ11" s="764"/>
      <c r="FA11" s="764"/>
      <c r="FB11" s="764"/>
      <c r="FC11" s="764"/>
      <c r="FD11" s="764"/>
      <c r="FE11" s="764"/>
      <c r="FF11" s="764"/>
      <c r="FG11" s="764"/>
      <c r="FH11" s="764"/>
      <c r="FI11" s="764"/>
      <c r="FJ11" s="764"/>
      <c r="FK11" s="764"/>
      <c r="FL11" s="764"/>
      <c r="FM11" s="764"/>
      <c r="FN11" s="764"/>
      <c r="FO11" s="764"/>
      <c r="FP11" s="764"/>
      <c r="FQ11" s="764"/>
      <c r="FR11" s="764"/>
      <c r="FS11" s="764"/>
      <c r="FT11" s="764"/>
      <c r="FU11" s="764"/>
      <c r="FV11" s="764"/>
      <c r="FW11" s="764"/>
      <c r="FX11" s="764"/>
      <c r="FY11" s="764"/>
      <c r="FZ11" s="764"/>
      <c r="GA11" s="764"/>
      <c r="GB11" s="764"/>
      <c r="GC11" s="764"/>
      <c r="GD11" s="764"/>
      <c r="GE11" s="764"/>
      <c r="GF11" s="764"/>
      <c r="GG11" s="764"/>
      <c r="GH11" s="764"/>
      <c r="GI11" s="764"/>
      <c r="GJ11" s="764"/>
      <c r="GK11" s="764"/>
      <c r="GL11" s="764"/>
      <c r="GM11" s="764"/>
      <c r="GN11" s="764"/>
      <c r="GO11" s="764"/>
      <c r="GP11" s="764"/>
      <c r="GQ11" s="764"/>
      <c r="GR11" s="764"/>
      <c r="GS11" s="764"/>
      <c r="GT11" s="764"/>
      <c r="GU11" s="764"/>
      <c r="GV11" s="764"/>
      <c r="GW11" s="764"/>
      <c r="GX11" s="764"/>
      <c r="GY11" s="764"/>
      <c r="GZ11" s="764"/>
      <c r="HA11" s="764"/>
      <c r="HB11" s="764"/>
      <c r="HC11" s="764"/>
      <c r="HD11" s="764"/>
      <c r="HE11" s="764"/>
      <c r="HF11" s="764"/>
      <c r="HG11" s="764"/>
      <c r="HH11" s="764"/>
      <c r="HI11" s="764"/>
      <c r="HJ11" s="764"/>
      <c r="HK11" s="764"/>
      <c r="HL11" s="764"/>
      <c r="HM11" s="764"/>
      <c r="HN11" s="764"/>
      <c r="HO11" s="764"/>
      <c r="HP11" s="764"/>
      <c r="HQ11" s="764"/>
      <c r="HR11" s="764"/>
      <c r="HS11" s="764"/>
      <c r="HT11" s="764"/>
      <c r="HU11" s="764"/>
      <c r="HV11" s="764"/>
      <c r="HW11" s="764"/>
      <c r="HX11" s="764"/>
      <c r="HY11" s="764"/>
      <c r="HZ11" s="764"/>
      <c r="IA11" s="764"/>
      <c r="IB11" s="764"/>
      <c r="IC11" s="764"/>
      <c r="ID11" s="764"/>
      <c r="IE11" s="764"/>
      <c r="IF11" s="764"/>
      <c r="IG11" s="764"/>
      <c r="IH11" s="764"/>
      <c r="II11" s="764"/>
      <c r="IJ11" s="764"/>
      <c r="IK11" s="764"/>
      <c r="IL11" s="764"/>
      <c r="IM11" s="764"/>
      <c r="IN11" s="764"/>
      <c r="IO11" s="764"/>
      <c r="IP11" s="764"/>
      <c r="OC11" s="805"/>
      <c r="OD11" s="804"/>
      <c r="OE11" s="803"/>
    </row>
    <row r="12" spans="1:395" s="614" customFormat="1">
      <c r="DN12" s="764"/>
      <c r="DO12" s="764"/>
      <c r="DP12" s="764"/>
      <c r="DQ12" s="764"/>
      <c r="DR12" s="764"/>
      <c r="DS12" s="764"/>
      <c r="DT12" s="764"/>
      <c r="DU12" s="764"/>
      <c r="DV12" s="764"/>
      <c r="DW12" s="764"/>
      <c r="DX12" s="764"/>
      <c r="DY12" s="764"/>
      <c r="DZ12" s="764"/>
      <c r="EA12" s="764"/>
      <c r="EB12" s="764"/>
      <c r="EC12" s="764"/>
      <c r="ED12" s="764"/>
      <c r="EE12" s="764"/>
      <c r="EF12" s="764"/>
      <c r="EG12" s="764"/>
      <c r="EH12" s="764"/>
      <c r="EI12" s="764"/>
      <c r="EJ12" s="764"/>
      <c r="EK12" s="764"/>
      <c r="EL12" s="764"/>
      <c r="EM12" s="764"/>
      <c r="EN12" s="764"/>
      <c r="EO12" s="764"/>
      <c r="EP12" s="764"/>
      <c r="EQ12" s="764"/>
      <c r="ER12" s="764"/>
      <c r="ES12" s="764"/>
      <c r="ET12" s="764"/>
      <c r="EU12" s="764"/>
      <c r="EV12" s="764"/>
      <c r="EW12" s="764"/>
      <c r="EX12" s="764"/>
      <c r="EY12" s="764"/>
      <c r="EZ12" s="764"/>
      <c r="FA12" s="764"/>
      <c r="FB12" s="764"/>
      <c r="FC12" s="764"/>
      <c r="FD12" s="764"/>
      <c r="FE12" s="764"/>
      <c r="FF12" s="764"/>
      <c r="FG12" s="764"/>
      <c r="FH12" s="764"/>
      <c r="FI12" s="764"/>
      <c r="FJ12" s="764"/>
      <c r="FK12" s="764"/>
      <c r="FL12" s="764"/>
      <c r="FM12" s="764"/>
      <c r="FN12" s="764"/>
      <c r="FO12" s="764"/>
      <c r="FP12" s="764"/>
      <c r="FQ12" s="764"/>
      <c r="FR12" s="764"/>
      <c r="FS12" s="764"/>
      <c r="FT12" s="764"/>
      <c r="FU12" s="764"/>
      <c r="FV12" s="764"/>
      <c r="FW12" s="764"/>
      <c r="FX12" s="764"/>
      <c r="FY12" s="764"/>
      <c r="FZ12" s="764"/>
      <c r="GA12" s="764"/>
      <c r="GB12" s="764"/>
      <c r="GC12" s="764"/>
      <c r="GD12" s="764"/>
      <c r="GE12" s="764"/>
      <c r="GF12" s="764"/>
      <c r="GG12" s="764"/>
      <c r="GH12" s="764"/>
      <c r="GI12" s="764"/>
      <c r="GJ12" s="764"/>
      <c r="GK12" s="764"/>
      <c r="GL12" s="764"/>
      <c r="GM12" s="764"/>
      <c r="GN12" s="764"/>
      <c r="GO12" s="764"/>
      <c r="GP12" s="764"/>
      <c r="GQ12" s="764"/>
      <c r="GR12" s="764"/>
      <c r="GS12" s="764"/>
      <c r="GT12" s="764"/>
      <c r="GU12" s="764"/>
      <c r="GV12" s="764"/>
      <c r="GW12" s="764"/>
      <c r="GX12" s="764"/>
      <c r="GY12" s="764"/>
      <c r="GZ12" s="764"/>
      <c r="HA12" s="764"/>
      <c r="HB12" s="764"/>
      <c r="HC12" s="764"/>
      <c r="HD12" s="764"/>
      <c r="HE12" s="764"/>
      <c r="HF12" s="764"/>
      <c r="HG12" s="764"/>
      <c r="HH12" s="764"/>
      <c r="HI12" s="764"/>
      <c r="HJ12" s="764"/>
      <c r="HK12" s="764"/>
      <c r="HL12" s="764"/>
      <c r="HM12" s="764"/>
      <c r="HN12" s="764"/>
      <c r="HO12" s="764"/>
      <c r="HP12" s="764"/>
      <c r="HQ12" s="764"/>
      <c r="HR12" s="764"/>
      <c r="HS12" s="764"/>
      <c r="HT12" s="764"/>
      <c r="HU12" s="764"/>
      <c r="HV12" s="764"/>
      <c r="HW12" s="764"/>
      <c r="HX12" s="764"/>
      <c r="HY12" s="764"/>
      <c r="HZ12" s="764"/>
      <c r="IA12" s="764"/>
      <c r="IB12" s="764"/>
      <c r="IC12" s="764"/>
      <c r="ID12" s="764"/>
      <c r="IE12" s="764"/>
      <c r="IF12" s="764"/>
      <c r="IG12" s="764"/>
      <c r="IH12" s="764"/>
      <c r="II12" s="764"/>
      <c r="IJ12" s="764"/>
      <c r="IK12" s="764"/>
      <c r="IL12" s="764"/>
      <c r="IM12" s="764"/>
      <c r="IN12" s="764"/>
      <c r="IO12" s="764"/>
      <c r="IP12" s="764"/>
    </row>
    <row r="13" spans="1:395" s="614" customFormat="1">
      <c r="DN13" s="764"/>
      <c r="DO13" s="764"/>
      <c r="DP13" s="764"/>
      <c r="DQ13" s="764"/>
      <c r="DR13" s="764"/>
      <c r="DS13" s="764"/>
      <c r="DT13" s="764"/>
      <c r="DU13" s="764"/>
      <c r="DV13" s="764"/>
      <c r="DW13" s="764"/>
      <c r="DX13" s="764"/>
      <c r="DY13" s="764"/>
      <c r="DZ13" s="764"/>
      <c r="EA13" s="764"/>
      <c r="EB13" s="764"/>
      <c r="EC13" s="764"/>
      <c r="ED13" s="764"/>
      <c r="EE13" s="764"/>
      <c r="EF13" s="764"/>
      <c r="EG13" s="764"/>
      <c r="EH13" s="764"/>
      <c r="EI13" s="764"/>
      <c r="EJ13" s="764"/>
      <c r="EK13" s="764"/>
      <c r="EL13" s="764"/>
      <c r="EM13" s="764"/>
      <c r="EN13" s="764"/>
      <c r="EO13" s="764"/>
      <c r="EP13" s="764"/>
      <c r="EQ13" s="764"/>
      <c r="ER13" s="764"/>
      <c r="ES13" s="764"/>
      <c r="ET13" s="764"/>
      <c r="EU13" s="764"/>
      <c r="EV13" s="764"/>
      <c r="EW13" s="764"/>
      <c r="EX13" s="764"/>
      <c r="EY13" s="764"/>
      <c r="EZ13" s="764"/>
      <c r="FA13" s="764"/>
      <c r="FB13" s="764"/>
      <c r="FC13" s="764"/>
      <c r="FD13" s="764"/>
      <c r="FE13" s="764"/>
      <c r="FF13" s="764"/>
      <c r="FG13" s="764"/>
      <c r="FH13" s="764"/>
      <c r="FI13" s="764"/>
      <c r="FJ13" s="764"/>
      <c r="FK13" s="764"/>
      <c r="FL13" s="764"/>
      <c r="FM13" s="764"/>
      <c r="FN13" s="764"/>
      <c r="FO13" s="764"/>
      <c r="FP13" s="764"/>
      <c r="FQ13" s="764"/>
      <c r="FR13" s="764"/>
      <c r="FS13" s="764"/>
      <c r="FT13" s="764"/>
      <c r="FU13" s="764"/>
      <c r="FV13" s="764"/>
      <c r="FW13" s="764"/>
      <c r="FX13" s="764"/>
      <c r="FY13" s="764"/>
      <c r="FZ13" s="764"/>
      <c r="GA13" s="764"/>
      <c r="GB13" s="764"/>
      <c r="GC13" s="764"/>
      <c r="GD13" s="764"/>
      <c r="GE13" s="764"/>
      <c r="GF13" s="764"/>
      <c r="GG13" s="764"/>
      <c r="GH13" s="764"/>
      <c r="GI13" s="764"/>
      <c r="GJ13" s="764"/>
      <c r="GK13" s="764"/>
      <c r="GL13" s="764"/>
      <c r="GM13" s="764"/>
      <c r="GN13" s="764"/>
      <c r="GO13" s="764"/>
      <c r="GP13" s="764"/>
      <c r="GQ13" s="764"/>
      <c r="GR13" s="764"/>
      <c r="GS13" s="764"/>
      <c r="GT13" s="764"/>
      <c r="GU13" s="764"/>
      <c r="GV13" s="764"/>
      <c r="GW13" s="764"/>
      <c r="GX13" s="764"/>
      <c r="GY13" s="764"/>
      <c r="GZ13" s="764"/>
      <c r="HA13" s="764"/>
      <c r="HB13" s="764"/>
      <c r="HC13" s="764"/>
      <c r="HD13" s="764"/>
      <c r="HE13" s="764"/>
      <c r="HF13" s="764"/>
      <c r="HG13" s="764"/>
      <c r="HH13" s="764"/>
      <c r="HI13" s="764"/>
      <c r="HJ13" s="764"/>
      <c r="HK13" s="764"/>
      <c r="HL13" s="764"/>
      <c r="HM13" s="764"/>
      <c r="HN13" s="764"/>
      <c r="HO13" s="764"/>
      <c r="HP13" s="764"/>
      <c r="HQ13" s="764"/>
      <c r="HR13" s="764"/>
      <c r="HS13" s="764"/>
      <c r="HT13" s="764"/>
      <c r="HU13" s="764"/>
      <c r="HV13" s="764"/>
      <c r="HW13" s="764"/>
      <c r="HX13" s="764"/>
      <c r="HY13" s="764"/>
      <c r="HZ13" s="764"/>
      <c r="IA13" s="764"/>
      <c r="IB13" s="764"/>
      <c r="IC13" s="764"/>
      <c r="ID13" s="764"/>
      <c r="IE13" s="764"/>
      <c r="IF13" s="764"/>
      <c r="IG13" s="764"/>
      <c r="IH13" s="764"/>
      <c r="II13" s="764"/>
      <c r="IJ13" s="764"/>
      <c r="IK13" s="764"/>
      <c r="IL13" s="764"/>
      <c r="IM13" s="764"/>
      <c r="IN13" s="764"/>
      <c r="IO13" s="764"/>
      <c r="IP13" s="764"/>
    </row>
    <row r="14" spans="1:395" s="614" customFormat="1">
      <c r="DN14" s="764"/>
      <c r="DO14" s="764"/>
      <c r="DP14" s="764"/>
      <c r="DQ14" s="764"/>
      <c r="DR14" s="764"/>
      <c r="DS14" s="764"/>
      <c r="DT14" s="764"/>
      <c r="DU14" s="764"/>
      <c r="DV14" s="764"/>
      <c r="DW14" s="764"/>
      <c r="DX14" s="764"/>
      <c r="DY14" s="764"/>
      <c r="DZ14" s="764"/>
      <c r="EA14" s="764"/>
      <c r="EB14" s="764"/>
      <c r="EC14" s="764"/>
      <c r="ED14" s="764"/>
      <c r="EE14" s="764"/>
      <c r="EF14" s="764"/>
      <c r="EG14" s="764"/>
      <c r="EH14" s="764"/>
      <c r="EI14" s="764"/>
      <c r="EJ14" s="764"/>
      <c r="EK14" s="764"/>
      <c r="EL14" s="764"/>
      <c r="EM14" s="764"/>
      <c r="EN14" s="764"/>
      <c r="EO14" s="764"/>
      <c r="EP14" s="764"/>
      <c r="EQ14" s="764"/>
      <c r="ER14" s="764"/>
      <c r="ES14" s="764"/>
      <c r="ET14" s="764"/>
      <c r="EU14" s="764"/>
      <c r="EV14" s="764"/>
      <c r="EW14" s="764"/>
      <c r="EX14" s="764"/>
      <c r="EY14" s="764"/>
      <c r="EZ14" s="764"/>
      <c r="FA14" s="764"/>
      <c r="FB14" s="764"/>
      <c r="FC14" s="764"/>
      <c r="FD14" s="764"/>
      <c r="FE14" s="764"/>
      <c r="FF14" s="764"/>
      <c r="FG14" s="764"/>
      <c r="FH14" s="764"/>
      <c r="FI14" s="764"/>
      <c r="FJ14" s="764"/>
      <c r="FK14" s="764"/>
      <c r="FL14" s="764"/>
      <c r="FM14" s="764"/>
      <c r="FN14" s="764"/>
      <c r="FO14" s="764"/>
      <c r="FP14" s="764"/>
      <c r="FQ14" s="764"/>
      <c r="FR14" s="764"/>
      <c r="FS14" s="764"/>
      <c r="FT14" s="764"/>
      <c r="FU14" s="764"/>
      <c r="FV14" s="764"/>
      <c r="FW14" s="764"/>
      <c r="FX14" s="764"/>
      <c r="FY14" s="764"/>
      <c r="FZ14" s="764"/>
      <c r="GA14" s="764"/>
      <c r="GB14" s="764"/>
      <c r="GC14" s="764"/>
      <c r="GD14" s="764"/>
      <c r="GE14" s="764"/>
      <c r="GF14" s="764"/>
      <c r="GG14" s="764"/>
      <c r="GH14" s="764"/>
      <c r="GI14" s="764"/>
      <c r="GJ14" s="764"/>
      <c r="GK14" s="764"/>
      <c r="GL14" s="764"/>
      <c r="GM14" s="764"/>
      <c r="GN14" s="764"/>
      <c r="GO14" s="764"/>
      <c r="GP14" s="764"/>
      <c r="GQ14" s="764"/>
      <c r="GR14" s="764"/>
      <c r="GS14" s="764"/>
      <c r="GT14" s="764"/>
      <c r="GU14" s="764"/>
      <c r="GV14" s="764"/>
      <c r="GW14" s="764"/>
      <c r="GX14" s="764"/>
      <c r="GY14" s="764"/>
      <c r="GZ14" s="764"/>
      <c r="HA14" s="764"/>
      <c r="HB14" s="764"/>
      <c r="HC14" s="764"/>
      <c r="HD14" s="764"/>
      <c r="HE14" s="764"/>
      <c r="HF14" s="764"/>
      <c r="HG14" s="764"/>
      <c r="HH14" s="764"/>
      <c r="HI14" s="764"/>
      <c r="HJ14" s="764"/>
      <c r="HK14" s="764"/>
      <c r="HL14" s="764"/>
      <c r="HM14" s="764"/>
      <c r="HN14" s="764"/>
      <c r="HO14" s="764"/>
      <c r="HP14" s="764"/>
      <c r="HQ14" s="764"/>
      <c r="HR14" s="764"/>
      <c r="HS14" s="764"/>
      <c r="HT14" s="764"/>
      <c r="HU14" s="764"/>
      <c r="HV14" s="764"/>
      <c r="HW14" s="764"/>
      <c r="HX14" s="764"/>
      <c r="HY14" s="764"/>
      <c r="HZ14" s="764"/>
      <c r="IA14" s="764"/>
      <c r="IB14" s="764"/>
      <c r="IC14" s="764"/>
      <c r="ID14" s="764"/>
      <c r="IE14" s="764"/>
      <c r="IF14" s="764"/>
      <c r="IG14" s="764"/>
      <c r="IH14" s="764"/>
      <c r="II14" s="764"/>
      <c r="IJ14" s="764"/>
      <c r="IK14" s="764"/>
      <c r="IL14" s="764"/>
      <c r="IM14" s="764"/>
      <c r="IN14" s="764"/>
      <c r="IO14" s="764"/>
      <c r="IP14" s="764"/>
    </row>
    <row r="15" spans="1:395" s="614" customFormat="1">
      <c r="DN15" s="764"/>
      <c r="DO15" s="764"/>
      <c r="DP15" s="764"/>
      <c r="DQ15" s="764"/>
      <c r="DR15" s="764"/>
      <c r="DS15" s="764"/>
      <c r="DT15" s="764"/>
      <c r="DU15" s="764"/>
      <c r="DV15" s="764"/>
      <c r="DW15" s="764"/>
      <c r="DX15" s="764"/>
      <c r="DY15" s="764"/>
      <c r="DZ15" s="764"/>
      <c r="EA15" s="764"/>
      <c r="EB15" s="764"/>
      <c r="EC15" s="764"/>
      <c r="ED15" s="764"/>
      <c r="EE15" s="764"/>
      <c r="EF15" s="764"/>
      <c r="EG15" s="764"/>
      <c r="EH15" s="764"/>
      <c r="EI15" s="764"/>
      <c r="EJ15" s="764"/>
      <c r="EK15" s="764"/>
      <c r="EL15" s="764"/>
      <c r="EM15" s="764"/>
      <c r="EN15" s="764"/>
      <c r="EO15" s="764"/>
      <c r="EP15" s="764"/>
      <c r="EQ15" s="764"/>
      <c r="ER15" s="764"/>
      <c r="ES15" s="764"/>
      <c r="ET15" s="764"/>
      <c r="EU15" s="764"/>
      <c r="EV15" s="764"/>
      <c r="EW15" s="764"/>
      <c r="EX15" s="764"/>
      <c r="EY15" s="764"/>
      <c r="EZ15" s="764"/>
      <c r="FA15" s="764"/>
      <c r="FB15" s="764"/>
      <c r="FC15" s="764"/>
      <c r="FD15" s="764"/>
      <c r="FE15" s="764"/>
      <c r="FF15" s="764"/>
      <c r="FG15" s="764"/>
      <c r="FH15" s="764"/>
      <c r="FI15" s="764"/>
      <c r="FJ15" s="764"/>
      <c r="FK15" s="764"/>
      <c r="FL15" s="764"/>
      <c r="FM15" s="764"/>
      <c r="FN15" s="764"/>
      <c r="FO15" s="764"/>
      <c r="FP15" s="764"/>
      <c r="FQ15" s="764"/>
      <c r="FR15" s="764"/>
      <c r="FS15" s="764"/>
      <c r="FT15" s="764"/>
      <c r="FU15" s="764"/>
      <c r="FV15" s="764"/>
      <c r="FW15" s="764"/>
      <c r="FX15" s="764"/>
      <c r="FY15" s="764"/>
      <c r="FZ15" s="764"/>
      <c r="GA15" s="764"/>
      <c r="GB15" s="764"/>
      <c r="GC15" s="764"/>
      <c r="GD15" s="764"/>
      <c r="GE15" s="764"/>
      <c r="GF15" s="764"/>
      <c r="GG15" s="764"/>
      <c r="GH15" s="764"/>
      <c r="GI15" s="764"/>
      <c r="GJ15" s="764"/>
      <c r="GK15" s="764"/>
      <c r="GL15" s="764"/>
      <c r="GM15" s="764"/>
      <c r="GN15" s="764"/>
      <c r="GO15" s="764"/>
      <c r="GP15" s="764"/>
      <c r="GQ15" s="764"/>
      <c r="GR15" s="764"/>
      <c r="GS15" s="764"/>
      <c r="GT15" s="764"/>
      <c r="GU15" s="764"/>
      <c r="GV15" s="764"/>
      <c r="GW15" s="764"/>
      <c r="GX15" s="764"/>
      <c r="GY15" s="764"/>
      <c r="GZ15" s="764"/>
      <c r="HA15" s="764"/>
      <c r="HB15" s="764"/>
      <c r="HC15" s="764"/>
      <c r="HD15" s="764"/>
      <c r="HE15" s="764"/>
      <c r="HF15" s="764"/>
      <c r="HG15" s="764"/>
      <c r="HH15" s="764"/>
      <c r="HI15" s="764"/>
      <c r="HJ15" s="764"/>
      <c r="HK15" s="764"/>
      <c r="HL15" s="764"/>
      <c r="HM15" s="764"/>
      <c r="HN15" s="764"/>
      <c r="HO15" s="764"/>
      <c r="HP15" s="764"/>
      <c r="HQ15" s="764"/>
      <c r="HR15" s="764"/>
      <c r="HS15" s="764"/>
      <c r="HT15" s="764"/>
      <c r="HU15" s="764"/>
      <c r="HV15" s="764"/>
      <c r="HW15" s="764"/>
      <c r="HX15" s="764"/>
      <c r="HY15" s="764"/>
      <c r="HZ15" s="764"/>
      <c r="IA15" s="764"/>
      <c r="IB15" s="764"/>
      <c r="IC15" s="764"/>
      <c r="ID15" s="764"/>
      <c r="IE15" s="764"/>
      <c r="IF15" s="764"/>
      <c r="IG15" s="764"/>
      <c r="IH15" s="764"/>
      <c r="II15" s="764"/>
      <c r="IJ15" s="764"/>
      <c r="IK15" s="764"/>
      <c r="IL15" s="764"/>
      <c r="IM15" s="764"/>
      <c r="IN15" s="764"/>
      <c r="IO15" s="764"/>
      <c r="IP15" s="764"/>
    </row>
  </sheetData>
  <sheetProtection password="8A15" sheet="1" objects="1" scenarios="1"/>
  <mergeCells count="110">
    <mergeCell ref="KS3:KU3"/>
    <mergeCell ref="KR3:KR4"/>
    <mergeCell ref="NS4:NW4"/>
    <mergeCell ref="DN3:DQ3"/>
    <mergeCell ref="DR3:DT3"/>
    <mergeCell ref="DU3:DX3"/>
    <mergeCell ref="DY3:EB3"/>
    <mergeCell ref="EC3:EF3"/>
    <mergeCell ref="EG3:EJ3"/>
    <mergeCell ref="EK3:EM3"/>
    <mergeCell ref="LH4:LJ4"/>
    <mergeCell ref="LK4:LY4"/>
    <mergeCell ref="LZ4:NC4"/>
    <mergeCell ref="ND4:ND5"/>
    <mergeCell ref="NE4:NM4"/>
    <mergeCell ref="NN4:NR4"/>
    <mergeCell ref="JM4:JN4"/>
    <mergeCell ref="EN3:EQ3"/>
    <mergeCell ref="ER3:EU3"/>
    <mergeCell ref="EV3:EY3"/>
    <mergeCell ref="EZ3:FC3"/>
    <mergeCell ref="JK4:JL4"/>
    <mergeCell ref="LH3:NM3"/>
    <mergeCell ref="NN3:NW3"/>
    <mergeCell ref="KL3:KQ3"/>
    <mergeCell ref="KN4:KO4"/>
    <mergeCell ref="KP4:KQ4"/>
    <mergeCell ref="FH3:FK3"/>
    <mergeCell ref="IQ4:IQ5"/>
    <mergeCell ref="IW4:IX4"/>
    <mergeCell ref="IY4:IZ4"/>
    <mergeCell ref="JA4:JB4"/>
    <mergeCell ref="JT4:JV4"/>
    <mergeCell ref="FL3:FN3"/>
    <mergeCell ref="FO3:FR3"/>
    <mergeCell ref="FS3:FV3"/>
    <mergeCell ref="FW3:FZ3"/>
    <mergeCell ref="GA3:GD3"/>
    <mergeCell ref="JO3:JO4"/>
    <mergeCell ref="JE4:JF4"/>
    <mergeCell ref="JG4:JH4"/>
    <mergeCell ref="JI4:JJ4"/>
    <mergeCell ref="JP3:JV3"/>
    <mergeCell ref="IM3:IP3"/>
    <mergeCell ref="HW3:HZ3"/>
    <mergeCell ref="IA3:ID3"/>
    <mergeCell ref="II3:IL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Q3:IV3"/>
    <mergeCell ref="FD3:FG3"/>
    <mergeCell ref="KV3:KX3"/>
    <mergeCell ref="LD3:LG3"/>
    <mergeCell ref="JC4:JD4"/>
    <mergeCell ref="IW3:JN3"/>
    <mergeCell ref="GE3:GH3"/>
    <mergeCell ref="GI3:GL3"/>
    <mergeCell ref="GM3:GP3"/>
    <mergeCell ref="GQ3:GT3"/>
    <mergeCell ref="GU3:GX3"/>
    <mergeCell ref="GY3:HB3"/>
    <mergeCell ref="HC3:HF3"/>
    <mergeCell ref="HG3:HJ3"/>
    <mergeCell ref="HK3:HN3"/>
    <mergeCell ref="HO3:HR3"/>
    <mergeCell ref="HS3:HV3"/>
    <mergeCell ref="IE3:IH3"/>
    <mergeCell ref="KC4:KD4"/>
    <mergeCell ref="KL4:KM4"/>
    <mergeCell ref="JW3:KK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ゴシック,標準"&amp;8平成３０年度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view="pageBreakPreview" zoomScale="85" zoomScaleNormal="85" workbookViewId="0">
      <selection activeCell="B3" sqref="B3:D3"/>
    </sheetView>
  </sheetViews>
  <sheetFormatPr defaultRowHeight="11.25"/>
  <cols>
    <col min="1" max="1" width="6.75" style="695" customWidth="1"/>
    <col min="2" max="2" width="15" style="695" customWidth="1"/>
    <col min="3" max="3" width="9" style="695"/>
    <col min="4" max="4" width="5.375" style="695" customWidth="1"/>
    <col min="5" max="5" width="36.125" style="695" customWidth="1"/>
    <col min="6" max="6" width="18" style="695" customWidth="1"/>
    <col min="7" max="7" width="12.625" style="695" bestFit="1" customWidth="1"/>
    <col min="8" max="8" width="16.5" style="695" customWidth="1"/>
    <col min="9" max="9" width="6.25" style="695" customWidth="1"/>
    <col min="10" max="10" width="2.625" style="695" customWidth="1"/>
    <col min="11" max="11" width="3.75" style="695" customWidth="1"/>
    <col min="12" max="12" width="2.625" style="695" customWidth="1"/>
    <col min="13" max="256" width="9" style="695"/>
    <col min="257" max="257" width="6.75" style="695" customWidth="1"/>
    <col min="258" max="258" width="15" style="695" customWidth="1"/>
    <col min="259" max="259" width="9" style="695"/>
    <col min="260" max="260" width="5.375" style="695" customWidth="1"/>
    <col min="261" max="261" width="36.125" style="695" customWidth="1"/>
    <col min="262" max="262" width="18" style="695" customWidth="1"/>
    <col min="263" max="263" width="12.625" style="695" bestFit="1" customWidth="1"/>
    <col min="264" max="264" width="16.5" style="695" customWidth="1"/>
    <col min="265" max="265" width="6.25" style="695" customWidth="1"/>
    <col min="266" max="266" width="2.625" style="695" customWidth="1"/>
    <col min="267" max="267" width="3.75" style="695" customWidth="1"/>
    <col min="268" max="268" width="2.625" style="695" customWidth="1"/>
    <col min="269" max="512" width="9" style="695"/>
    <col min="513" max="513" width="6.75" style="695" customWidth="1"/>
    <col min="514" max="514" width="15" style="695" customWidth="1"/>
    <col min="515" max="515" width="9" style="695"/>
    <col min="516" max="516" width="5.375" style="695" customWidth="1"/>
    <col min="517" max="517" width="36.125" style="695" customWidth="1"/>
    <col min="518" max="518" width="18" style="695" customWidth="1"/>
    <col min="519" max="519" width="12.625" style="695" bestFit="1" customWidth="1"/>
    <col min="520" max="520" width="16.5" style="695" customWidth="1"/>
    <col min="521" max="521" width="6.25" style="695" customWidth="1"/>
    <col min="522" max="522" width="2.625" style="695" customWidth="1"/>
    <col min="523" max="523" width="3.75" style="695" customWidth="1"/>
    <col min="524" max="524" width="2.625" style="695" customWidth="1"/>
    <col min="525" max="768" width="9" style="695"/>
    <col min="769" max="769" width="6.75" style="695" customWidth="1"/>
    <col min="770" max="770" width="15" style="695" customWidth="1"/>
    <col min="771" max="771" width="9" style="695"/>
    <col min="772" max="772" width="5.375" style="695" customWidth="1"/>
    <col min="773" max="773" width="36.125" style="695" customWidth="1"/>
    <col min="774" max="774" width="18" style="695" customWidth="1"/>
    <col min="775" max="775" width="12.625" style="695" bestFit="1" customWidth="1"/>
    <col min="776" max="776" width="16.5" style="695" customWidth="1"/>
    <col min="777" max="777" width="6.25" style="695" customWidth="1"/>
    <col min="778" max="778" width="2.625" style="695" customWidth="1"/>
    <col min="779" max="779" width="3.75" style="695" customWidth="1"/>
    <col min="780" max="780" width="2.625" style="695" customWidth="1"/>
    <col min="781" max="1024" width="9" style="695"/>
    <col min="1025" max="1025" width="6.75" style="695" customWidth="1"/>
    <col min="1026" max="1026" width="15" style="695" customWidth="1"/>
    <col min="1027" max="1027" width="9" style="695"/>
    <col min="1028" max="1028" width="5.375" style="695" customWidth="1"/>
    <col min="1029" max="1029" width="36.125" style="695" customWidth="1"/>
    <col min="1030" max="1030" width="18" style="695" customWidth="1"/>
    <col min="1031" max="1031" width="12.625" style="695" bestFit="1" customWidth="1"/>
    <col min="1032" max="1032" width="16.5" style="695" customWidth="1"/>
    <col min="1033" max="1033" width="6.25" style="695" customWidth="1"/>
    <col min="1034" max="1034" width="2.625" style="695" customWidth="1"/>
    <col min="1035" max="1035" width="3.75" style="695" customWidth="1"/>
    <col min="1036" max="1036" width="2.625" style="695" customWidth="1"/>
    <col min="1037" max="1280" width="9" style="695"/>
    <col min="1281" max="1281" width="6.75" style="695" customWidth="1"/>
    <col min="1282" max="1282" width="15" style="695" customWidth="1"/>
    <col min="1283" max="1283" width="9" style="695"/>
    <col min="1284" max="1284" width="5.375" style="695" customWidth="1"/>
    <col min="1285" max="1285" width="36.125" style="695" customWidth="1"/>
    <col min="1286" max="1286" width="18" style="695" customWidth="1"/>
    <col min="1287" max="1287" width="12.625" style="695" bestFit="1" customWidth="1"/>
    <col min="1288" max="1288" width="16.5" style="695" customWidth="1"/>
    <col min="1289" max="1289" width="6.25" style="695" customWidth="1"/>
    <col min="1290" max="1290" width="2.625" style="695" customWidth="1"/>
    <col min="1291" max="1291" width="3.75" style="695" customWidth="1"/>
    <col min="1292" max="1292" width="2.625" style="695" customWidth="1"/>
    <col min="1293" max="1536" width="9" style="695"/>
    <col min="1537" max="1537" width="6.75" style="695" customWidth="1"/>
    <col min="1538" max="1538" width="15" style="695" customWidth="1"/>
    <col min="1539" max="1539" width="9" style="695"/>
    <col min="1540" max="1540" width="5.375" style="695" customWidth="1"/>
    <col min="1541" max="1541" width="36.125" style="695" customWidth="1"/>
    <col min="1542" max="1542" width="18" style="695" customWidth="1"/>
    <col min="1543" max="1543" width="12.625" style="695" bestFit="1" customWidth="1"/>
    <col min="1544" max="1544" width="16.5" style="695" customWidth="1"/>
    <col min="1545" max="1545" width="6.25" style="695" customWidth="1"/>
    <col min="1546" max="1546" width="2.625" style="695" customWidth="1"/>
    <col min="1547" max="1547" width="3.75" style="695" customWidth="1"/>
    <col min="1548" max="1548" width="2.625" style="695" customWidth="1"/>
    <col min="1549" max="1792" width="9" style="695"/>
    <col min="1793" max="1793" width="6.75" style="695" customWidth="1"/>
    <col min="1794" max="1794" width="15" style="695" customWidth="1"/>
    <col min="1795" max="1795" width="9" style="695"/>
    <col min="1796" max="1796" width="5.375" style="695" customWidth="1"/>
    <col min="1797" max="1797" width="36.125" style="695" customWidth="1"/>
    <col min="1798" max="1798" width="18" style="695" customWidth="1"/>
    <col min="1799" max="1799" width="12.625" style="695" bestFit="1" customWidth="1"/>
    <col min="1800" max="1800" width="16.5" style="695" customWidth="1"/>
    <col min="1801" max="1801" width="6.25" style="695" customWidth="1"/>
    <col min="1802" max="1802" width="2.625" style="695" customWidth="1"/>
    <col min="1803" max="1803" width="3.75" style="695" customWidth="1"/>
    <col min="1804" max="1804" width="2.625" style="695" customWidth="1"/>
    <col min="1805" max="2048" width="9" style="695"/>
    <col min="2049" max="2049" width="6.75" style="695" customWidth="1"/>
    <col min="2050" max="2050" width="15" style="695" customWidth="1"/>
    <col min="2051" max="2051" width="9" style="695"/>
    <col min="2052" max="2052" width="5.375" style="695" customWidth="1"/>
    <col min="2053" max="2053" width="36.125" style="695" customWidth="1"/>
    <col min="2054" max="2054" width="18" style="695" customWidth="1"/>
    <col min="2055" max="2055" width="12.625" style="695" bestFit="1" customWidth="1"/>
    <col min="2056" max="2056" width="16.5" style="695" customWidth="1"/>
    <col min="2057" max="2057" width="6.25" style="695" customWidth="1"/>
    <col min="2058" max="2058" width="2.625" style="695" customWidth="1"/>
    <col min="2059" max="2059" width="3.75" style="695" customWidth="1"/>
    <col min="2060" max="2060" width="2.625" style="695" customWidth="1"/>
    <col min="2061" max="2304" width="9" style="695"/>
    <col min="2305" max="2305" width="6.75" style="695" customWidth="1"/>
    <col min="2306" max="2306" width="15" style="695" customWidth="1"/>
    <col min="2307" max="2307" width="9" style="695"/>
    <col min="2308" max="2308" width="5.375" style="695" customWidth="1"/>
    <col min="2309" max="2309" width="36.125" style="695" customWidth="1"/>
    <col min="2310" max="2310" width="18" style="695" customWidth="1"/>
    <col min="2311" max="2311" width="12.625" style="695" bestFit="1" customWidth="1"/>
    <col min="2312" max="2312" width="16.5" style="695" customWidth="1"/>
    <col min="2313" max="2313" width="6.25" style="695" customWidth="1"/>
    <col min="2314" max="2314" width="2.625" style="695" customWidth="1"/>
    <col min="2315" max="2315" width="3.75" style="695" customWidth="1"/>
    <col min="2316" max="2316" width="2.625" style="695" customWidth="1"/>
    <col min="2317" max="2560" width="9" style="695"/>
    <col min="2561" max="2561" width="6.75" style="695" customWidth="1"/>
    <col min="2562" max="2562" width="15" style="695" customWidth="1"/>
    <col min="2563" max="2563" width="9" style="695"/>
    <col min="2564" max="2564" width="5.375" style="695" customWidth="1"/>
    <col min="2565" max="2565" width="36.125" style="695" customWidth="1"/>
    <col min="2566" max="2566" width="18" style="695" customWidth="1"/>
    <col min="2567" max="2567" width="12.625" style="695" bestFit="1" customWidth="1"/>
    <col min="2568" max="2568" width="16.5" style="695" customWidth="1"/>
    <col min="2569" max="2569" width="6.25" style="695" customWidth="1"/>
    <col min="2570" max="2570" width="2.625" style="695" customWidth="1"/>
    <col min="2571" max="2571" width="3.75" style="695" customWidth="1"/>
    <col min="2572" max="2572" width="2.625" style="695" customWidth="1"/>
    <col min="2573" max="2816" width="9" style="695"/>
    <col min="2817" max="2817" width="6.75" style="695" customWidth="1"/>
    <col min="2818" max="2818" width="15" style="695" customWidth="1"/>
    <col min="2819" max="2819" width="9" style="695"/>
    <col min="2820" max="2820" width="5.375" style="695" customWidth="1"/>
    <col min="2821" max="2821" width="36.125" style="695" customWidth="1"/>
    <col min="2822" max="2822" width="18" style="695" customWidth="1"/>
    <col min="2823" max="2823" width="12.625" style="695" bestFit="1" customWidth="1"/>
    <col min="2824" max="2824" width="16.5" style="695" customWidth="1"/>
    <col min="2825" max="2825" width="6.25" style="695" customWidth="1"/>
    <col min="2826" max="2826" width="2.625" style="695" customWidth="1"/>
    <col min="2827" max="2827" width="3.75" style="695" customWidth="1"/>
    <col min="2828" max="2828" width="2.625" style="695" customWidth="1"/>
    <col min="2829" max="3072" width="9" style="695"/>
    <col min="3073" max="3073" width="6.75" style="695" customWidth="1"/>
    <col min="3074" max="3074" width="15" style="695" customWidth="1"/>
    <col min="3075" max="3075" width="9" style="695"/>
    <col min="3076" max="3076" width="5.375" style="695" customWidth="1"/>
    <col min="3077" max="3077" width="36.125" style="695" customWidth="1"/>
    <col min="3078" max="3078" width="18" style="695" customWidth="1"/>
    <col min="3079" max="3079" width="12.625" style="695" bestFit="1" customWidth="1"/>
    <col min="3080" max="3080" width="16.5" style="695" customWidth="1"/>
    <col min="3081" max="3081" width="6.25" style="695" customWidth="1"/>
    <col min="3082" max="3082" width="2.625" style="695" customWidth="1"/>
    <col min="3083" max="3083" width="3.75" style="695" customWidth="1"/>
    <col min="3084" max="3084" width="2.625" style="695" customWidth="1"/>
    <col min="3085" max="3328" width="9" style="695"/>
    <col min="3329" max="3329" width="6.75" style="695" customWidth="1"/>
    <col min="3330" max="3330" width="15" style="695" customWidth="1"/>
    <col min="3331" max="3331" width="9" style="695"/>
    <col min="3332" max="3332" width="5.375" style="695" customWidth="1"/>
    <col min="3333" max="3333" width="36.125" style="695" customWidth="1"/>
    <col min="3334" max="3334" width="18" style="695" customWidth="1"/>
    <col min="3335" max="3335" width="12.625" style="695" bestFit="1" customWidth="1"/>
    <col min="3336" max="3336" width="16.5" style="695" customWidth="1"/>
    <col min="3337" max="3337" width="6.25" style="695" customWidth="1"/>
    <col min="3338" max="3338" width="2.625" style="695" customWidth="1"/>
    <col min="3339" max="3339" width="3.75" style="695" customWidth="1"/>
    <col min="3340" max="3340" width="2.625" style="695" customWidth="1"/>
    <col min="3341" max="3584" width="9" style="695"/>
    <col min="3585" max="3585" width="6.75" style="695" customWidth="1"/>
    <col min="3586" max="3586" width="15" style="695" customWidth="1"/>
    <col min="3587" max="3587" width="9" style="695"/>
    <col min="3588" max="3588" width="5.375" style="695" customWidth="1"/>
    <col min="3589" max="3589" width="36.125" style="695" customWidth="1"/>
    <col min="3590" max="3590" width="18" style="695" customWidth="1"/>
    <col min="3591" max="3591" width="12.625" style="695" bestFit="1" customWidth="1"/>
    <col min="3592" max="3592" width="16.5" style="695" customWidth="1"/>
    <col min="3593" max="3593" width="6.25" style="695" customWidth="1"/>
    <col min="3594" max="3594" width="2.625" style="695" customWidth="1"/>
    <col min="3595" max="3595" width="3.75" style="695" customWidth="1"/>
    <col min="3596" max="3596" width="2.625" style="695" customWidth="1"/>
    <col min="3597" max="3840" width="9" style="695"/>
    <col min="3841" max="3841" width="6.75" style="695" customWidth="1"/>
    <col min="3842" max="3842" width="15" style="695" customWidth="1"/>
    <col min="3843" max="3843" width="9" style="695"/>
    <col min="3844" max="3844" width="5.375" style="695" customWidth="1"/>
    <col min="3845" max="3845" width="36.125" style="695" customWidth="1"/>
    <col min="3846" max="3846" width="18" style="695" customWidth="1"/>
    <col min="3847" max="3847" width="12.625" style="695" bestFit="1" customWidth="1"/>
    <col min="3848" max="3848" width="16.5" style="695" customWidth="1"/>
    <col min="3849" max="3849" width="6.25" style="695" customWidth="1"/>
    <col min="3850" max="3850" width="2.625" style="695" customWidth="1"/>
    <col min="3851" max="3851" width="3.75" style="695" customWidth="1"/>
    <col min="3852" max="3852" width="2.625" style="695" customWidth="1"/>
    <col min="3853" max="4096" width="9" style="695"/>
    <col min="4097" max="4097" width="6.75" style="695" customWidth="1"/>
    <col min="4098" max="4098" width="15" style="695" customWidth="1"/>
    <col min="4099" max="4099" width="9" style="695"/>
    <col min="4100" max="4100" width="5.375" style="695" customWidth="1"/>
    <col min="4101" max="4101" width="36.125" style="695" customWidth="1"/>
    <col min="4102" max="4102" width="18" style="695" customWidth="1"/>
    <col min="4103" max="4103" width="12.625" style="695" bestFit="1" customWidth="1"/>
    <col min="4104" max="4104" width="16.5" style="695" customWidth="1"/>
    <col min="4105" max="4105" width="6.25" style="695" customWidth="1"/>
    <col min="4106" max="4106" width="2.625" style="695" customWidth="1"/>
    <col min="4107" max="4107" width="3.75" style="695" customWidth="1"/>
    <col min="4108" max="4108" width="2.625" style="695" customWidth="1"/>
    <col min="4109" max="4352" width="9" style="695"/>
    <col min="4353" max="4353" width="6.75" style="695" customWidth="1"/>
    <col min="4354" max="4354" width="15" style="695" customWidth="1"/>
    <col min="4355" max="4355" width="9" style="695"/>
    <col min="4356" max="4356" width="5.375" style="695" customWidth="1"/>
    <col min="4357" max="4357" width="36.125" style="695" customWidth="1"/>
    <col min="4358" max="4358" width="18" style="695" customWidth="1"/>
    <col min="4359" max="4359" width="12.625" style="695" bestFit="1" customWidth="1"/>
    <col min="4360" max="4360" width="16.5" style="695" customWidth="1"/>
    <col min="4361" max="4361" width="6.25" style="695" customWidth="1"/>
    <col min="4362" max="4362" width="2.625" style="695" customWidth="1"/>
    <col min="4363" max="4363" width="3.75" style="695" customWidth="1"/>
    <col min="4364" max="4364" width="2.625" style="695" customWidth="1"/>
    <col min="4365" max="4608" width="9" style="695"/>
    <col min="4609" max="4609" width="6.75" style="695" customWidth="1"/>
    <col min="4610" max="4610" width="15" style="695" customWidth="1"/>
    <col min="4611" max="4611" width="9" style="695"/>
    <col min="4612" max="4612" width="5.375" style="695" customWidth="1"/>
    <col min="4613" max="4613" width="36.125" style="695" customWidth="1"/>
    <col min="4614" max="4614" width="18" style="695" customWidth="1"/>
    <col min="4615" max="4615" width="12.625" style="695" bestFit="1" customWidth="1"/>
    <col min="4616" max="4616" width="16.5" style="695" customWidth="1"/>
    <col min="4617" max="4617" width="6.25" style="695" customWidth="1"/>
    <col min="4618" max="4618" width="2.625" style="695" customWidth="1"/>
    <col min="4619" max="4619" width="3.75" style="695" customWidth="1"/>
    <col min="4620" max="4620" width="2.625" style="695" customWidth="1"/>
    <col min="4621" max="4864" width="9" style="695"/>
    <col min="4865" max="4865" width="6.75" style="695" customWidth="1"/>
    <col min="4866" max="4866" width="15" style="695" customWidth="1"/>
    <col min="4867" max="4867" width="9" style="695"/>
    <col min="4868" max="4868" width="5.375" style="695" customWidth="1"/>
    <col min="4869" max="4869" width="36.125" style="695" customWidth="1"/>
    <col min="4870" max="4870" width="18" style="695" customWidth="1"/>
    <col min="4871" max="4871" width="12.625" style="695" bestFit="1" customWidth="1"/>
    <col min="4872" max="4872" width="16.5" style="695" customWidth="1"/>
    <col min="4873" max="4873" width="6.25" style="695" customWidth="1"/>
    <col min="4874" max="4874" width="2.625" style="695" customWidth="1"/>
    <col min="4875" max="4875" width="3.75" style="695" customWidth="1"/>
    <col min="4876" max="4876" width="2.625" style="695" customWidth="1"/>
    <col min="4877" max="5120" width="9" style="695"/>
    <col min="5121" max="5121" width="6.75" style="695" customWidth="1"/>
    <col min="5122" max="5122" width="15" style="695" customWidth="1"/>
    <col min="5123" max="5123" width="9" style="695"/>
    <col min="5124" max="5124" width="5.375" style="695" customWidth="1"/>
    <col min="5125" max="5125" width="36.125" style="695" customWidth="1"/>
    <col min="5126" max="5126" width="18" style="695" customWidth="1"/>
    <col min="5127" max="5127" width="12.625" style="695" bestFit="1" customWidth="1"/>
    <col min="5128" max="5128" width="16.5" style="695" customWidth="1"/>
    <col min="5129" max="5129" width="6.25" style="695" customWidth="1"/>
    <col min="5130" max="5130" width="2.625" style="695" customWidth="1"/>
    <col min="5131" max="5131" width="3.75" style="695" customWidth="1"/>
    <col min="5132" max="5132" width="2.625" style="695" customWidth="1"/>
    <col min="5133" max="5376" width="9" style="695"/>
    <col min="5377" max="5377" width="6.75" style="695" customWidth="1"/>
    <col min="5378" max="5378" width="15" style="695" customWidth="1"/>
    <col min="5379" max="5379" width="9" style="695"/>
    <col min="5380" max="5380" width="5.375" style="695" customWidth="1"/>
    <col min="5381" max="5381" width="36.125" style="695" customWidth="1"/>
    <col min="5382" max="5382" width="18" style="695" customWidth="1"/>
    <col min="5383" max="5383" width="12.625" style="695" bestFit="1" customWidth="1"/>
    <col min="5384" max="5384" width="16.5" style="695" customWidth="1"/>
    <col min="5385" max="5385" width="6.25" style="695" customWidth="1"/>
    <col min="5386" max="5386" width="2.625" style="695" customWidth="1"/>
    <col min="5387" max="5387" width="3.75" style="695" customWidth="1"/>
    <col min="5388" max="5388" width="2.625" style="695" customWidth="1"/>
    <col min="5389" max="5632" width="9" style="695"/>
    <col min="5633" max="5633" width="6.75" style="695" customWidth="1"/>
    <col min="5634" max="5634" width="15" style="695" customWidth="1"/>
    <col min="5635" max="5635" width="9" style="695"/>
    <col min="5636" max="5636" width="5.375" style="695" customWidth="1"/>
    <col min="5637" max="5637" width="36.125" style="695" customWidth="1"/>
    <col min="5638" max="5638" width="18" style="695" customWidth="1"/>
    <col min="5639" max="5639" width="12.625" style="695" bestFit="1" customWidth="1"/>
    <col min="5640" max="5640" width="16.5" style="695" customWidth="1"/>
    <col min="5641" max="5641" width="6.25" style="695" customWidth="1"/>
    <col min="5642" max="5642" width="2.625" style="695" customWidth="1"/>
    <col min="5643" max="5643" width="3.75" style="695" customWidth="1"/>
    <col min="5644" max="5644" width="2.625" style="695" customWidth="1"/>
    <col min="5645" max="5888" width="9" style="695"/>
    <col min="5889" max="5889" width="6.75" style="695" customWidth="1"/>
    <col min="5890" max="5890" width="15" style="695" customWidth="1"/>
    <col min="5891" max="5891" width="9" style="695"/>
    <col min="5892" max="5892" width="5.375" style="695" customWidth="1"/>
    <col min="5893" max="5893" width="36.125" style="695" customWidth="1"/>
    <col min="5894" max="5894" width="18" style="695" customWidth="1"/>
    <col min="5895" max="5895" width="12.625" style="695" bestFit="1" customWidth="1"/>
    <col min="5896" max="5896" width="16.5" style="695" customWidth="1"/>
    <col min="5897" max="5897" width="6.25" style="695" customWidth="1"/>
    <col min="5898" max="5898" width="2.625" style="695" customWidth="1"/>
    <col min="5899" max="5899" width="3.75" style="695" customWidth="1"/>
    <col min="5900" max="5900" width="2.625" style="695" customWidth="1"/>
    <col min="5901" max="6144" width="9" style="695"/>
    <col min="6145" max="6145" width="6.75" style="695" customWidth="1"/>
    <col min="6146" max="6146" width="15" style="695" customWidth="1"/>
    <col min="6147" max="6147" width="9" style="695"/>
    <col min="6148" max="6148" width="5.375" style="695" customWidth="1"/>
    <col min="6149" max="6149" width="36.125" style="695" customWidth="1"/>
    <col min="6150" max="6150" width="18" style="695" customWidth="1"/>
    <col min="6151" max="6151" width="12.625" style="695" bestFit="1" customWidth="1"/>
    <col min="6152" max="6152" width="16.5" style="695" customWidth="1"/>
    <col min="6153" max="6153" width="6.25" style="695" customWidth="1"/>
    <col min="6154" max="6154" width="2.625" style="695" customWidth="1"/>
    <col min="6155" max="6155" width="3.75" style="695" customWidth="1"/>
    <col min="6156" max="6156" width="2.625" style="695" customWidth="1"/>
    <col min="6157" max="6400" width="9" style="695"/>
    <col min="6401" max="6401" width="6.75" style="695" customWidth="1"/>
    <col min="6402" max="6402" width="15" style="695" customWidth="1"/>
    <col min="6403" max="6403" width="9" style="695"/>
    <col min="6404" max="6404" width="5.375" style="695" customWidth="1"/>
    <col min="6405" max="6405" width="36.125" style="695" customWidth="1"/>
    <col min="6406" max="6406" width="18" style="695" customWidth="1"/>
    <col min="6407" max="6407" width="12.625" style="695" bestFit="1" customWidth="1"/>
    <col min="6408" max="6408" width="16.5" style="695" customWidth="1"/>
    <col min="6409" max="6409" width="6.25" style="695" customWidth="1"/>
    <col min="6410" max="6410" width="2.625" style="695" customWidth="1"/>
    <col min="6411" max="6411" width="3.75" style="695" customWidth="1"/>
    <col min="6412" max="6412" width="2.625" style="695" customWidth="1"/>
    <col min="6413" max="6656" width="9" style="695"/>
    <col min="6657" max="6657" width="6.75" style="695" customWidth="1"/>
    <col min="6658" max="6658" width="15" style="695" customWidth="1"/>
    <col min="6659" max="6659" width="9" style="695"/>
    <col min="6660" max="6660" width="5.375" style="695" customWidth="1"/>
    <col min="6661" max="6661" width="36.125" style="695" customWidth="1"/>
    <col min="6662" max="6662" width="18" style="695" customWidth="1"/>
    <col min="6663" max="6663" width="12.625" style="695" bestFit="1" customWidth="1"/>
    <col min="6664" max="6664" width="16.5" style="695" customWidth="1"/>
    <col min="6665" max="6665" width="6.25" style="695" customWidth="1"/>
    <col min="6666" max="6666" width="2.625" style="695" customWidth="1"/>
    <col min="6667" max="6667" width="3.75" style="695" customWidth="1"/>
    <col min="6668" max="6668" width="2.625" style="695" customWidth="1"/>
    <col min="6669" max="6912" width="9" style="695"/>
    <col min="6913" max="6913" width="6.75" style="695" customWidth="1"/>
    <col min="6914" max="6914" width="15" style="695" customWidth="1"/>
    <col min="6915" max="6915" width="9" style="695"/>
    <col min="6916" max="6916" width="5.375" style="695" customWidth="1"/>
    <col min="6917" max="6917" width="36.125" style="695" customWidth="1"/>
    <col min="6918" max="6918" width="18" style="695" customWidth="1"/>
    <col min="6919" max="6919" width="12.625" style="695" bestFit="1" customWidth="1"/>
    <col min="6920" max="6920" width="16.5" style="695" customWidth="1"/>
    <col min="6921" max="6921" width="6.25" style="695" customWidth="1"/>
    <col min="6922" max="6922" width="2.625" style="695" customWidth="1"/>
    <col min="6923" max="6923" width="3.75" style="695" customWidth="1"/>
    <col min="6924" max="6924" width="2.625" style="695" customWidth="1"/>
    <col min="6925" max="7168" width="9" style="695"/>
    <col min="7169" max="7169" width="6.75" style="695" customWidth="1"/>
    <col min="7170" max="7170" width="15" style="695" customWidth="1"/>
    <col min="7171" max="7171" width="9" style="695"/>
    <col min="7172" max="7172" width="5.375" style="695" customWidth="1"/>
    <col min="7173" max="7173" width="36.125" style="695" customWidth="1"/>
    <col min="7174" max="7174" width="18" style="695" customWidth="1"/>
    <col min="7175" max="7175" width="12.625" style="695" bestFit="1" customWidth="1"/>
    <col min="7176" max="7176" width="16.5" style="695" customWidth="1"/>
    <col min="7177" max="7177" width="6.25" style="695" customWidth="1"/>
    <col min="7178" max="7178" width="2.625" style="695" customWidth="1"/>
    <col min="7179" max="7179" width="3.75" style="695" customWidth="1"/>
    <col min="7180" max="7180" width="2.625" style="695" customWidth="1"/>
    <col min="7181" max="7424" width="9" style="695"/>
    <col min="7425" max="7425" width="6.75" style="695" customWidth="1"/>
    <col min="7426" max="7426" width="15" style="695" customWidth="1"/>
    <col min="7427" max="7427" width="9" style="695"/>
    <col min="7428" max="7428" width="5.375" style="695" customWidth="1"/>
    <col min="7429" max="7429" width="36.125" style="695" customWidth="1"/>
    <col min="7430" max="7430" width="18" style="695" customWidth="1"/>
    <col min="7431" max="7431" width="12.625" style="695" bestFit="1" customWidth="1"/>
    <col min="7432" max="7432" width="16.5" style="695" customWidth="1"/>
    <col min="7433" max="7433" width="6.25" style="695" customWidth="1"/>
    <col min="7434" max="7434" width="2.625" style="695" customWidth="1"/>
    <col min="7435" max="7435" width="3.75" style="695" customWidth="1"/>
    <col min="7436" max="7436" width="2.625" style="695" customWidth="1"/>
    <col min="7437" max="7680" width="9" style="695"/>
    <col min="7681" max="7681" width="6.75" style="695" customWidth="1"/>
    <col min="7682" max="7682" width="15" style="695" customWidth="1"/>
    <col min="7683" max="7683" width="9" style="695"/>
    <col min="7684" max="7684" width="5.375" style="695" customWidth="1"/>
    <col min="7685" max="7685" width="36.125" style="695" customWidth="1"/>
    <col min="7686" max="7686" width="18" style="695" customWidth="1"/>
    <col min="7687" max="7687" width="12.625" style="695" bestFit="1" customWidth="1"/>
    <col min="7688" max="7688" width="16.5" style="695" customWidth="1"/>
    <col min="7689" max="7689" width="6.25" style="695" customWidth="1"/>
    <col min="7690" max="7690" width="2.625" style="695" customWidth="1"/>
    <col min="7691" max="7691" width="3.75" style="695" customWidth="1"/>
    <col min="7692" max="7692" width="2.625" style="695" customWidth="1"/>
    <col min="7693" max="7936" width="9" style="695"/>
    <col min="7937" max="7937" width="6.75" style="695" customWidth="1"/>
    <col min="7938" max="7938" width="15" style="695" customWidth="1"/>
    <col min="7939" max="7939" width="9" style="695"/>
    <col min="7940" max="7940" width="5.375" style="695" customWidth="1"/>
    <col min="7941" max="7941" width="36.125" style="695" customWidth="1"/>
    <col min="7942" max="7942" width="18" style="695" customWidth="1"/>
    <col min="7943" max="7943" width="12.625" style="695" bestFit="1" customWidth="1"/>
    <col min="7944" max="7944" width="16.5" style="695" customWidth="1"/>
    <col min="7945" max="7945" width="6.25" style="695" customWidth="1"/>
    <col min="7946" max="7946" width="2.625" style="695" customWidth="1"/>
    <col min="7947" max="7947" width="3.75" style="695" customWidth="1"/>
    <col min="7948" max="7948" width="2.625" style="695" customWidth="1"/>
    <col min="7949" max="8192" width="9" style="695"/>
    <col min="8193" max="8193" width="6.75" style="695" customWidth="1"/>
    <col min="8194" max="8194" width="15" style="695" customWidth="1"/>
    <col min="8195" max="8195" width="9" style="695"/>
    <col min="8196" max="8196" width="5.375" style="695" customWidth="1"/>
    <col min="8197" max="8197" width="36.125" style="695" customWidth="1"/>
    <col min="8198" max="8198" width="18" style="695" customWidth="1"/>
    <col min="8199" max="8199" width="12.625" style="695" bestFit="1" customWidth="1"/>
    <col min="8200" max="8200" width="16.5" style="695" customWidth="1"/>
    <col min="8201" max="8201" width="6.25" style="695" customWidth="1"/>
    <col min="8202" max="8202" width="2.625" style="695" customWidth="1"/>
    <col min="8203" max="8203" width="3.75" style="695" customWidth="1"/>
    <col min="8204" max="8204" width="2.625" style="695" customWidth="1"/>
    <col min="8205" max="8448" width="9" style="695"/>
    <col min="8449" max="8449" width="6.75" style="695" customWidth="1"/>
    <col min="8450" max="8450" width="15" style="695" customWidth="1"/>
    <col min="8451" max="8451" width="9" style="695"/>
    <col min="8452" max="8452" width="5.375" style="695" customWidth="1"/>
    <col min="8453" max="8453" width="36.125" style="695" customWidth="1"/>
    <col min="8454" max="8454" width="18" style="695" customWidth="1"/>
    <col min="8455" max="8455" width="12.625" style="695" bestFit="1" customWidth="1"/>
    <col min="8456" max="8456" width="16.5" style="695" customWidth="1"/>
    <col min="8457" max="8457" width="6.25" style="695" customWidth="1"/>
    <col min="8458" max="8458" width="2.625" style="695" customWidth="1"/>
    <col min="8459" max="8459" width="3.75" style="695" customWidth="1"/>
    <col min="8460" max="8460" width="2.625" style="695" customWidth="1"/>
    <col min="8461" max="8704" width="9" style="695"/>
    <col min="8705" max="8705" width="6.75" style="695" customWidth="1"/>
    <col min="8706" max="8706" width="15" style="695" customWidth="1"/>
    <col min="8707" max="8707" width="9" style="695"/>
    <col min="8708" max="8708" width="5.375" style="695" customWidth="1"/>
    <col min="8709" max="8709" width="36.125" style="695" customWidth="1"/>
    <col min="8710" max="8710" width="18" style="695" customWidth="1"/>
    <col min="8711" max="8711" width="12.625" style="695" bestFit="1" customWidth="1"/>
    <col min="8712" max="8712" width="16.5" style="695" customWidth="1"/>
    <col min="8713" max="8713" width="6.25" style="695" customWidth="1"/>
    <col min="8714" max="8714" width="2.625" style="695" customWidth="1"/>
    <col min="8715" max="8715" width="3.75" style="695" customWidth="1"/>
    <col min="8716" max="8716" width="2.625" style="695" customWidth="1"/>
    <col min="8717" max="8960" width="9" style="695"/>
    <col min="8961" max="8961" width="6.75" style="695" customWidth="1"/>
    <col min="8962" max="8962" width="15" style="695" customWidth="1"/>
    <col min="8963" max="8963" width="9" style="695"/>
    <col min="8964" max="8964" width="5.375" style="695" customWidth="1"/>
    <col min="8965" max="8965" width="36.125" style="695" customWidth="1"/>
    <col min="8966" max="8966" width="18" style="695" customWidth="1"/>
    <col min="8967" max="8967" width="12.625" style="695" bestFit="1" customWidth="1"/>
    <col min="8968" max="8968" width="16.5" style="695" customWidth="1"/>
    <col min="8969" max="8969" width="6.25" style="695" customWidth="1"/>
    <col min="8970" max="8970" width="2.625" style="695" customWidth="1"/>
    <col min="8971" max="8971" width="3.75" style="695" customWidth="1"/>
    <col min="8972" max="8972" width="2.625" style="695" customWidth="1"/>
    <col min="8973" max="9216" width="9" style="695"/>
    <col min="9217" max="9217" width="6.75" style="695" customWidth="1"/>
    <col min="9218" max="9218" width="15" style="695" customWidth="1"/>
    <col min="9219" max="9219" width="9" style="695"/>
    <col min="9220" max="9220" width="5.375" style="695" customWidth="1"/>
    <col min="9221" max="9221" width="36.125" style="695" customWidth="1"/>
    <col min="9222" max="9222" width="18" style="695" customWidth="1"/>
    <col min="9223" max="9223" width="12.625" style="695" bestFit="1" customWidth="1"/>
    <col min="9224" max="9224" width="16.5" style="695" customWidth="1"/>
    <col min="9225" max="9225" width="6.25" style="695" customWidth="1"/>
    <col min="9226" max="9226" width="2.625" style="695" customWidth="1"/>
    <col min="9227" max="9227" width="3.75" style="695" customWidth="1"/>
    <col min="9228" max="9228" width="2.625" style="695" customWidth="1"/>
    <col min="9229" max="9472" width="9" style="695"/>
    <col min="9473" max="9473" width="6.75" style="695" customWidth="1"/>
    <col min="9474" max="9474" width="15" style="695" customWidth="1"/>
    <col min="9475" max="9475" width="9" style="695"/>
    <col min="9476" max="9476" width="5.375" style="695" customWidth="1"/>
    <col min="9477" max="9477" width="36.125" style="695" customWidth="1"/>
    <col min="9478" max="9478" width="18" style="695" customWidth="1"/>
    <col min="9479" max="9479" width="12.625" style="695" bestFit="1" customWidth="1"/>
    <col min="9480" max="9480" width="16.5" style="695" customWidth="1"/>
    <col min="9481" max="9481" width="6.25" style="695" customWidth="1"/>
    <col min="9482" max="9482" width="2.625" style="695" customWidth="1"/>
    <col min="9483" max="9483" width="3.75" style="695" customWidth="1"/>
    <col min="9484" max="9484" width="2.625" style="695" customWidth="1"/>
    <col min="9485" max="9728" width="9" style="695"/>
    <col min="9729" max="9729" width="6.75" style="695" customWidth="1"/>
    <col min="9730" max="9730" width="15" style="695" customWidth="1"/>
    <col min="9731" max="9731" width="9" style="695"/>
    <col min="9732" max="9732" width="5.375" style="695" customWidth="1"/>
    <col min="9733" max="9733" width="36.125" style="695" customWidth="1"/>
    <col min="9734" max="9734" width="18" style="695" customWidth="1"/>
    <col min="9735" max="9735" width="12.625" style="695" bestFit="1" customWidth="1"/>
    <col min="9736" max="9736" width="16.5" style="695" customWidth="1"/>
    <col min="9737" max="9737" width="6.25" style="695" customWidth="1"/>
    <col min="9738" max="9738" width="2.625" style="695" customWidth="1"/>
    <col min="9739" max="9739" width="3.75" style="695" customWidth="1"/>
    <col min="9740" max="9740" width="2.625" style="695" customWidth="1"/>
    <col min="9741" max="9984" width="9" style="695"/>
    <col min="9985" max="9985" width="6.75" style="695" customWidth="1"/>
    <col min="9986" max="9986" width="15" style="695" customWidth="1"/>
    <col min="9987" max="9987" width="9" style="695"/>
    <col min="9988" max="9988" width="5.375" style="695" customWidth="1"/>
    <col min="9989" max="9989" width="36.125" style="695" customWidth="1"/>
    <col min="9990" max="9990" width="18" style="695" customWidth="1"/>
    <col min="9991" max="9991" width="12.625" style="695" bestFit="1" customWidth="1"/>
    <col min="9992" max="9992" width="16.5" style="695" customWidth="1"/>
    <col min="9993" max="9993" width="6.25" style="695" customWidth="1"/>
    <col min="9994" max="9994" width="2.625" style="695" customWidth="1"/>
    <col min="9995" max="9995" width="3.75" style="695" customWidth="1"/>
    <col min="9996" max="9996" width="2.625" style="695" customWidth="1"/>
    <col min="9997" max="10240" width="9" style="695"/>
    <col min="10241" max="10241" width="6.75" style="695" customWidth="1"/>
    <col min="10242" max="10242" width="15" style="695" customWidth="1"/>
    <col min="10243" max="10243" width="9" style="695"/>
    <col min="10244" max="10244" width="5.375" style="695" customWidth="1"/>
    <col min="10245" max="10245" width="36.125" style="695" customWidth="1"/>
    <col min="10246" max="10246" width="18" style="695" customWidth="1"/>
    <col min="10247" max="10247" width="12.625" style="695" bestFit="1" customWidth="1"/>
    <col min="10248" max="10248" width="16.5" style="695" customWidth="1"/>
    <col min="10249" max="10249" width="6.25" style="695" customWidth="1"/>
    <col min="10250" max="10250" width="2.625" style="695" customWidth="1"/>
    <col min="10251" max="10251" width="3.75" style="695" customWidth="1"/>
    <col min="10252" max="10252" width="2.625" style="695" customWidth="1"/>
    <col min="10253" max="10496" width="9" style="695"/>
    <col min="10497" max="10497" width="6.75" style="695" customWidth="1"/>
    <col min="10498" max="10498" width="15" style="695" customWidth="1"/>
    <col min="10499" max="10499" width="9" style="695"/>
    <col min="10500" max="10500" width="5.375" style="695" customWidth="1"/>
    <col min="10501" max="10501" width="36.125" style="695" customWidth="1"/>
    <col min="10502" max="10502" width="18" style="695" customWidth="1"/>
    <col min="10503" max="10503" width="12.625" style="695" bestFit="1" customWidth="1"/>
    <col min="10504" max="10504" width="16.5" style="695" customWidth="1"/>
    <col min="10505" max="10505" width="6.25" style="695" customWidth="1"/>
    <col min="10506" max="10506" width="2.625" style="695" customWidth="1"/>
    <col min="10507" max="10507" width="3.75" style="695" customWidth="1"/>
    <col min="10508" max="10508" width="2.625" style="695" customWidth="1"/>
    <col min="10509" max="10752" width="9" style="695"/>
    <col min="10753" max="10753" width="6.75" style="695" customWidth="1"/>
    <col min="10754" max="10754" width="15" style="695" customWidth="1"/>
    <col min="10755" max="10755" width="9" style="695"/>
    <col min="10756" max="10756" width="5.375" style="695" customWidth="1"/>
    <col min="10757" max="10757" width="36.125" style="695" customWidth="1"/>
    <col min="10758" max="10758" width="18" style="695" customWidth="1"/>
    <col min="10759" max="10759" width="12.625" style="695" bestFit="1" customWidth="1"/>
    <col min="10760" max="10760" width="16.5" style="695" customWidth="1"/>
    <col min="10761" max="10761" width="6.25" style="695" customWidth="1"/>
    <col min="10762" max="10762" width="2.625" style="695" customWidth="1"/>
    <col min="10763" max="10763" width="3.75" style="695" customWidth="1"/>
    <col min="10764" max="10764" width="2.625" style="695" customWidth="1"/>
    <col min="10765" max="11008" width="9" style="695"/>
    <col min="11009" max="11009" width="6.75" style="695" customWidth="1"/>
    <col min="11010" max="11010" width="15" style="695" customWidth="1"/>
    <col min="11011" max="11011" width="9" style="695"/>
    <col min="11012" max="11012" width="5.375" style="695" customWidth="1"/>
    <col min="11013" max="11013" width="36.125" style="695" customWidth="1"/>
    <col min="11014" max="11014" width="18" style="695" customWidth="1"/>
    <col min="11015" max="11015" width="12.625" style="695" bestFit="1" customWidth="1"/>
    <col min="11016" max="11016" width="16.5" style="695" customWidth="1"/>
    <col min="11017" max="11017" width="6.25" style="695" customWidth="1"/>
    <col min="11018" max="11018" width="2.625" style="695" customWidth="1"/>
    <col min="11019" max="11019" width="3.75" style="695" customWidth="1"/>
    <col min="11020" max="11020" width="2.625" style="695" customWidth="1"/>
    <col min="11021" max="11264" width="9" style="695"/>
    <col min="11265" max="11265" width="6.75" style="695" customWidth="1"/>
    <col min="11266" max="11266" width="15" style="695" customWidth="1"/>
    <col min="11267" max="11267" width="9" style="695"/>
    <col min="11268" max="11268" width="5.375" style="695" customWidth="1"/>
    <col min="11269" max="11269" width="36.125" style="695" customWidth="1"/>
    <col min="11270" max="11270" width="18" style="695" customWidth="1"/>
    <col min="11271" max="11271" width="12.625" style="695" bestFit="1" customWidth="1"/>
    <col min="11272" max="11272" width="16.5" style="695" customWidth="1"/>
    <col min="11273" max="11273" width="6.25" style="695" customWidth="1"/>
    <col min="11274" max="11274" width="2.625" style="695" customWidth="1"/>
    <col min="11275" max="11275" width="3.75" style="695" customWidth="1"/>
    <col min="11276" max="11276" width="2.625" style="695" customWidth="1"/>
    <col min="11277" max="11520" width="9" style="695"/>
    <col min="11521" max="11521" width="6.75" style="695" customWidth="1"/>
    <col min="11522" max="11522" width="15" style="695" customWidth="1"/>
    <col min="11523" max="11523" width="9" style="695"/>
    <col min="11524" max="11524" width="5.375" style="695" customWidth="1"/>
    <col min="11525" max="11525" width="36.125" style="695" customWidth="1"/>
    <col min="11526" max="11526" width="18" style="695" customWidth="1"/>
    <col min="11527" max="11527" width="12.625" style="695" bestFit="1" customWidth="1"/>
    <col min="11528" max="11528" width="16.5" style="695" customWidth="1"/>
    <col min="11529" max="11529" width="6.25" style="695" customWidth="1"/>
    <col min="11530" max="11530" width="2.625" style="695" customWidth="1"/>
    <col min="11531" max="11531" width="3.75" style="695" customWidth="1"/>
    <col min="11532" max="11532" width="2.625" style="695" customWidth="1"/>
    <col min="11533" max="11776" width="9" style="695"/>
    <col min="11777" max="11777" width="6.75" style="695" customWidth="1"/>
    <col min="11778" max="11778" width="15" style="695" customWidth="1"/>
    <col min="11779" max="11779" width="9" style="695"/>
    <col min="11780" max="11780" width="5.375" style="695" customWidth="1"/>
    <col min="11781" max="11781" width="36.125" style="695" customWidth="1"/>
    <col min="11782" max="11782" width="18" style="695" customWidth="1"/>
    <col min="11783" max="11783" width="12.625" style="695" bestFit="1" customWidth="1"/>
    <col min="11784" max="11784" width="16.5" style="695" customWidth="1"/>
    <col min="11785" max="11785" width="6.25" style="695" customWidth="1"/>
    <col min="11786" max="11786" width="2.625" style="695" customWidth="1"/>
    <col min="11787" max="11787" width="3.75" style="695" customWidth="1"/>
    <col min="11788" max="11788" width="2.625" style="695" customWidth="1"/>
    <col min="11789" max="12032" width="9" style="695"/>
    <col min="12033" max="12033" width="6.75" style="695" customWidth="1"/>
    <col min="12034" max="12034" width="15" style="695" customWidth="1"/>
    <col min="12035" max="12035" width="9" style="695"/>
    <col min="12036" max="12036" width="5.375" style="695" customWidth="1"/>
    <col min="12037" max="12037" width="36.125" style="695" customWidth="1"/>
    <col min="12038" max="12038" width="18" style="695" customWidth="1"/>
    <col min="12039" max="12039" width="12.625" style="695" bestFit="1" customWidth="1"/>
    <col min="12040" max="12040" width="16.5" style="695" customWidth="1"/>
    <col min="12041" max="12041" width="6.25" style="695" customWidth="1"/>
    <col min="12042" max="12042" width="2.625" style="695" customWidth="1"/>
    <col min="12043" max="12043" width="3.75" style="695" customWidth="1"/>
    <col min="12044" max="12044" width="2.625" style="695" customWidth="1"/>
    <col min="12045" max="12288" width="9" style="695"/>
    <col min="12289" max="12289" width="6.75" style="695" customWidth="1"/>
    <col min="12290" max="12290" width="15" style="695" customWidth="1"/>
    <col min="12291" max="12291" width="9" style="695"/>
    <col min="12292" max="12292" width="5.375" style="695" customWidth="1"/>
    <col min="12293" max="12293" width="36.125" style="695" customWidth="1"/>
    <col min="12294" max="12294" width="18" style="695" customWidth="1"/>
    <col min="12295" max="12295" width="12.625" style="695" bestFit="1" customWidth="1"/>
    <col min="12296" max="12296" width="16.5" style="695" customWidth="1"/>
    <col min="12297" max="12297" width="6.25" style="695" customWidth="1"/>
    <col min="12298" max="12298" width="2.625" style="695" customWidth="1"/>
    <col min="12299" max="12299" width="3.75" style="695" customWidth="1"/>
    <col min="12300" max="12300" width="2.625" style="695" customWidth="1"/>
    <col min="12301" max="12544" width="9" style="695"/>
    <col min="12545" max="12545" width="6.75" style="695" customWidth="1"/>
    <col min="12546" max="12546" width="15" style="695" customWidth="1"/>
    <col min="12547" max="12547" width="9" style="695"/>
    <col min="12548" max="12548" width="5.375" style="695" customWidth="1"/>
    <col min="12549" max="12549" width="36.125" style="695" customWidth="1"/>
    <col min="12550" max="12550" width="18" style="695" customWidth="1"/>
    <col min="12551" max="12551" width="12.625" style="695" bestFit="1" customWidth="1"/>
    <col min="12552" max="12552" width="16.5" style="695" customWidth="1"/>
    <col min="12553" max="12553" width="6.25" style="695" customWidth="1"/>
    <col min="12554" max="12554" width="2.625" style="695" customWidth="1"/>
    <col min="12555" max="12555" width="3.75" style="695" customWidth="1"/>
    <col min="12556" max="12556" width="2.625" style="695" customWidth="1"/>
    <col min="12557" max="12800" width="9" style="695"/>
    <col min="12801" max="12801" width="6.75" style="695" customWidth="1"/>
    <col min="12802" max="12802" width="15" style="695" customWidth="1"/>
    <col min="12803" max="12803" width="9" style="695"/>
    <col min="12804" max="12804" width="5.375" style="695" customWidth="1"/>
    <col min="12805" max="12805" width="36.125" style="695" customWidth="1"/>
    <col min="12806" max="12806" width="18" style="695" customWidth="1"/>
    <col min="12807" max="12807" width="12.625" style="695" bestFit="1" customWidth="1"/>
    <col min="12808" max="12808" width="16.5" style="695" customWidth="1"/>
    <col min="12809" max="12809" width="6.25" style="695" customWidth="1"/>
    <col min="12810" max="12810" width="2.625" style="695" customWidth="1"/>
    <col min="12811" max="12811" width="3.75" style="695" customWidth="1"/>
    <col min="12812" max="12812" width="2.625" style="695" customWidth="1"/>
    <col min="12813" max="13056" width="9" style="695"/>
    <col min="13057" max="13057" width="6.75" style="695" customWidth="1"/>
    <col min="13058" max="13058" width="15" style="695" customWidth="1"/>
    <col min="13059" max="13059" width="9" style="695"/>
    <col min="13060" max="13060" width="5.375" style="695" customWidth="1"/>
    <col min="13061" max="13061" width="36.125" style="695" customWidth="1"/>
    <col min="13062" max="13062" width="18" style="695" customWidth="1"/>
    <col min="13063" max="13063" width="12.625" style="695" bestFit="1" customWidth="1"/>
    <col min="13064" max="13064" width="16.5" style="695" customWidth="1"/>
    <col min="13065" max="13065" width="6.25" style="695" customWidth="1"/>
    <col min="13066" max="13066" width="2.625" style="695" customWidth="1"/>
    <col min="13067" max="13067" width="3.75" style="695" customWidth="1"/>
    <col min="13068" max="13068" width="2.625" style="695" customWidth="1"/>
    <col min="13069" max="13312" width="9" style="695"/>
    <col min="13313" max="13313" width="6.75" style="695" customWidth="1"/>
    <col min="13314" max="13314" width="15" style="695" customWidth="1"/>
    <col min="13315" max="13315" width="9" style="695"/>
    <col min="13316" max="13316" width="5.375" style="695" customWidth="1"/>
    <col min="13317" max="13317" width="36.125" style="695" customWidth="1"/>
    <col min="13318" max="13318" width="18" style="695" customWidth="1"/>
    <col min="13319" max="13319" width="12.625" style="695" bestFit="1" customWidth="1"/>
    <col min="13320" max="13320" width="16.5" style="695" customWidth="1"/>
    <col min="13321" max="13321" width="6.25" style="695" customWidth="1"/>
    <col min="13322" max="13322" width="2.625" style="695" customWidth="1"/>
    <col min="13323" max="13323" width="3.75" style="695" customWidth="1"/>
    <col min="13324" max="13324" width="2.625" style="695" customWidth="1"/>
    <col min="13325" max="13568" width="9" style="695"/>
    <col min="13569" max="13569" width="6.75" style="695" customWidth="1"/>
    <col min="13570" max="13570" width="15" style="695" customWidth="1"/>
    <col min="13571" max="13571" width="9" style="695"/>
    <col min="13572" max="13572" width="5.375" style="695" customWidth="1"/>
    <col min="13573" max="13573" width="36.125" style="695" customWidth="1"/>
    <col min="13574" max="13574" width="18" style="695" customWidth="1"/>
    <col min="13575" max="13575" width="12.625" style="695" bestFit="1" customWidth="1"/>
    <col min="13576" max="13576" width="16.5" style="695" customWidth="1"/>
    <col min="13577" max="13577" width="6.25" style="695" customWidth="1"/>
    <col min="13578" max="13578" width="2.625" style="695" customWidth="1"/>
    <col min="13579" max="13579" width="3.75" style="695" customWidth="1"/>
    <col min="13580" max="13580" width="2.625" style="695" customWidth="1"/>
    <col min="13581" max="13824" width="9" style="695"/>
    <col min="13825" max="13825" width="6.75" style="695" customWidth="1"/>
    <col min="13826" max="13826" width="15" style="695" customWidth="1"/>
    <col min="13827" max="13827" width="9" style="695"/>
    <col min="13828" max="13828" width="5.375" style="695" customWidth="1"/>
    <col min="13829" max="13829" width="36.125" style="695" customWidth="1"/>
    <col min="13830" max="13830" width="18" style="695" customWidth="1"/>
    <col min="13831" max="13831" width="12.625" style="695" bestFit="1" customWidth="1"/>
    <col min="13832" max="13832" width="16.5" style="695" customWidth="1"/>
    <col min="13833" max="13833" width="6.25" style="695" customWidth="1"/>
    <col min="13834" max="13834" width="2.625" style="695" customWidth="1"/>
    <col min="13835" max="13835" width="3.75" style="695" customWidth="1"/>
    <col min="13836" max="13836" width="2.625" style="695" customWidth="1"/>
    <col min="13837" max="14080" width="9" style="695"/>
    <col min="14081" max="14081" width="6.75" style="695" customWidth="1"/>
    <col min="14082" max="14082" width="15" style="695" customWidth="1"/>
    <col min="14083" max="14083" width="9" style="695"/>
    <col min="14084" max="14084" width="5.375" style="695" customWidth="1"/>
    <col min="14085" max="14085" width="36.125" style="695" customWidth="1"/>
    <col min="14086" max="14086" width="18" style="695" customWidth="1"/>
    <col min="14087" max="14087" width="12.625" style="695" bestFit="1" customWidth="1"/>
    <col min="14088" max="14088" width="16.5" style="695" customWidth="1"/>
    <col min="14089" max="14089" width="6.25" style="695" customWidth="1"/>
    <col min="14090" max="14090" width="2.625" style="695" customWidth="1"/>
    <col min="14091" max="14091" width="3.75" style="695" customWidth="1"/>
    <col min="14092" max="14092" width="2.625" style="695" customWidth="1"/>
    <col min="14093" max="14336" width="9" style="695"/>
    <col min="14337" max="14337" width="6.75" style="695" customWidth="1"/>
    <col min="14338" max="14338" width="15" style="695" customWidth="1"/>
    <col min="14339" max="14339" width="9" style="695"/>
    <col min="14340" max="14340" width="5.375" style="695" customWidth="1"/>
    <col min="14341" max="14341" width="36.125" style="695" customWidth="1"/>
    <col min="14342" max="14342" width="18" style="695" customWidth="1"/>
    <col min="14343" max="14343" width="12.625" style="695" bestFit="1" customWidth="1"/>
    <col min="14344" max="14344" width="16.5" style="695" customWidth="1"/>
    <col min="14345" max="14345" width="6.25" style="695" customWidth="1"/>
    <col min="14346" max="14346" width="2.625" style="695" customWidth="1"/>
    <col min="14347" max="14347" width="3.75" style="695" customWidth="1"/>
    <col min="14348" max="14348" width="2.625" style="695" customWidth="1"/>
    <col min="14349" max="14592" width="9" style="695"/>
    <col min="14593" max="14593" width="6.75" style="695" customWidth="1"/>
    <col min="14594" max="14594" width="15" style="695" customWidth="1"/>
    <col min="14595" max="14595" width="9" style="695"/>
    <col min="14596" max="14596" width="5.375" style="695" customWidth="1"/>
    <col min="14597" max="14597" width="36.125" style="695" customWidth="1"/>
    <col min="14598" max="14598" width="18" style="695" customWidth="1"/>
    <col min="14599" max="14599" width="12.625" style="695" bestFit="1" customWidth="1"/>
    <col min="14600" max="14600" width="16.5" style="695" customWidth="1"/>
    <col min="14601" max="14601" width="6.25" style="695" customWidth="1"/>
    <col min="14602" max="14602" width="2.625" style="695" customWidth="1"/>
    <col min="14603" max="14603" width="3.75" style="695" customWidth="1"/>
    <col min="14604" max="14604" width="2.625" style="695" customWidth="1"/>
    <col min="14605" max="14848" width="9" style="695"/>
    <col min="14849" max="14849" width="6.75" style="695" customWidth="1"/>
    <col min="14850" max="14850" width="15" style="695" customWidth="1"/>
    <col min="14851" max="14851" width="9" style="695"/>
    <col min="14852" max="14852" width="5.375" style="695" customWidth="1"/>
    <col min="14853" max="14853" width="36.125" style="695" customWidth="1"/>
    <col min="14854" max="14854" width="18" style="695" customWidth="1"/>
    <col min="14855" max="14855" width="12.625" style="695" bestFit="1" customWidth="1"/>
    <col min="14856" max="14856" width="16.5" style="695" customWidth="1"/>
    <col min="14857" max="14857" width="6.25" style="695" customWidth="1"/>
    <col min="14858" max="14858" width="2.625" style="695" customWidth="1"/>
    <col min="14859" max="14859" width="3.75" style="695" customWidth="1"/>
    <col min="14860" max="14860" width="2.625" style="695" customWidth="1"/>
    <col min="14861" max="15104" width="9" style="695"/>
    <col min="15105" max="15105" width="6.75" style="695" customWidth="1"/>
    <col min="15106" max="15106" width="15" style="695" customWidth="1"/>
    <col min="15107" max="15107" width="9" style="695"/>
    <col min="15108" max="15108" width="5.375" style="695" customWidth="1"/>
    <col min="15109" max="15109" width="36.125" style="695" customWidth="1"/>
    <col min="15110" max="15110" width="18" style="695" customWidth="1"/>
    <col min="15111" max="15111" width="12.625" style="695" bestFit="1" customWidth="1"/>
    <col min="15112" max="15112" width="16.5" style="695" customWidth="1"/>
    <col min="15113" max="15113" width="6.25" style="695" customWidth="1"/>
    <col min="15114" max="15114" width="2.625" style="695" customWidth="1"/>
    <col min="15115" max="15115" width="3.75" style="695" customWidth="1"/>
    <col min="15116" max="15116" width="2.625" style="695" customWidth="1"/>
    <col min="15117" max="15360" width="9" style="695"/>
    <col min="15361" max="15361" width="6.75" style="695" customWidth="1"/>
    <col min="15362" max="15362" width="15" style="695" customWidth="1"/>
    <col min="15363" max="15363" width="9" style="695"/>
    <col min="15364" max="15364" width="5.375" style="695" customWidth="1"/>
    <col min="15365" max="15365" width="36.125" style="695" customWidth="1"/>
    <col min="15366" max="15366" width="18" style="695" customWidth="1"/>
    <col min="15367" max="15367" width="12.625" style="695" bestFit="1" customWidth="1"/>
    <col min="15368" max="15368" width="16.5" style="695" customWidth="1"/>
    <col min="15369" max="15369" width="6.25" style="695" customWidth="1"/>
    <col min="15370" max="15370" width="2.625" style="695" customWidth="1"/>
    <col min="15371" max="15371" width="3.75" style="695" customWidth="1"/>
    <col min="15372" max="15372" width="2.625" style="695" customWidth="1"/>
    <col min="15373" max="15616" width="9" style="695"/>
    <col min="15617" max="15617" width="6.75" style="695" customWidth="1"/>
    <col min="15618" max="15618" width="15" style="695" customWidth="1"/>
    <col min="15619" max="15619" width="9" style="695"/>
    <col min="15620" max="15620" width="5.375" style="695" customWidth="1"/>
    <col min="15621" max="15621" width="36.125" style="695" customWidth="1"/>
    <col min="15622" max="15622" width="18" style="695" customWidth="1"/>
    <col min="15623" max="15623" width="12.625" style="695" bestFit="1" customWidth="1"/>
    <col min="15624" max="15624" width="16.5" style="695" customWidth="1"/>
    <col min="15625" max="15625" width="6.25" style="695" customWidth="1"/>
    <col min="15626" max="15626" width="2.625" style="695" customWidth="1"/>
    <col min="15627" max="15627" width="3.75" style="695" customWidth="1"/>
    <col min="15628" max="15628" width="2.625" style="695" customWidth="1"/>
    <col min="15629" max="15872" width="9" style="695"/>
    <col min="15873" max="15873" width="6.75" style="695" customWidth="1"/>
    <col min="15874" max="15874" width="15" style="695" customWidth="1"/>
    <col min="15875" max="15875" width="9" style="695"/>
    <col min="15876" max="15876" width="5.375" style="695" customWidth="1"/>
    <col min="15877" max="15877" width="36.125" style="695" customWidth="1"/>
    <col min="15878" max="15878" width="18" style="695" customWidth="1"/>
    <col min="15879" max="15879" width="12.625" style="695" bestFit="1" customWidth="1"/>
    <col min="15880" max="15880" width="16.5" style="695" customWidth="1"/>
    <col min="15881" max="15881" width="6.25" style="695" customWidth="1"/>
    <col min="15882" max="15882" width="2.625" style="695" customWidth="1"/>
    <col min="15883" max="15883" width="3.75" style="695" customWidth="1"/>
    <col min="15884" max="15884" width="2.625" style="695" customWidth="1"/>
    <col min="15885" max="16128" width="9" style="695"/>
    <col min="16129" max="16129" width="6.75" style="695" customWidth="1"/>
    <col min="16130" max="16130" width="15" style="695" customWidth="1"/>
    <col min="16131" max="16131" width="9" style="695"/>
    <col min="16132" max="16132" width="5.375" style="695" customWidth="1"/>
    <col min="16133" max="16133" width="36.125" style="695" customWidth="1"/>
    <col min="16134" max="16134" width="18" style="695" customWidth="1"/>
    <col min="16135" max="16135" width="12.625" style="695" bestFit="1" customWidth="1"/>
    <col min="16136" max="16136" width="16.5" style="695" customWidth="1"/>
    <col min="16137" max="16137" width="6.25" style="695" customWidth="1"/>
    <col min="16138" max="16138" width="2.625" style="695" customWidth="1"/>
    <col min="16139" max="16139" width="3.75" style="695" customWidth="1"/>
    <col min="16140" max="16140" width="2.625" style="695" customWidth="1"/>
    <col min="16141" max="16384" width="9" style="695"/>
  </cols>
  <sheetData>
    <row r="1" spans="1:12" ht="15" customHeight="1"/>
    <row r="2" spans="1:12" ht="24">
      <c r="B2" s="716"/>
      <c r="C2" s="716"/>
      <c r="E2" s="2059" t="s">
        <v>2332</v>
      </c>
      <c r="F2" s="2060"/>
      <c r="G2" s="716"/>
      <c r="H2" s="716"/>
      <c r="I2" s="716"/>
      <c r="J2" s="716"/>
      <c r="K2" s="716"/>
      <c r="L2" s="716"/>
    </row>
    <row r="3" spans="1:12" ht="24.75" customHeight="1">
      <c r="A3" s="696" t="s">
        <v>2310</v>
      </c>
      <c r="B3" s="2144"/>
      <c r="C3" s="2144"/>
      <c r="D3" s="2144"/>
      <c r="E3" s="2061"/>
      <c r="F3" s="2061"/>
      <c r="G3" s="2061"/>
      <c r="H3" s="2061"/>
      <c r="I3" s="2061"/>
      <c r="J3" s="2061"/>
      <c r="K3" s="2061"/>
      <c r="L3" s="2061"/>
    </row>
    <row r="4" spans="1:12" ht="7.5" customHeight="1"/>
    <row r="5" spans="1:12" ht="37.5" customHeight="1">
      <c r="A5" s="2062" t="s">
        <v>2311</v>
      </c>
      <c r="B5" s="2063"/>
      <c r="C5" s="697" t="s">
        <v>2312</v>
      </c>
      <c r="D5" s="2064" t="s">
        <v>2313</v>
      </c>
      <c r="E5" s="2064"/>
      <c r="F5" s="697" t="s">
        <v>2314</v>
      </c>
      <c r="G5" s="697" t="s">
        <v>2315</v>
      </c>
      <c r="H5" s="697" t="s">
        <v>2331</v>
      </c>
      <c r="I5" s="2065" t="s">
        <v>2317</v>
      </c>
      <c r="J5" s="2063"/>
      <c r="K5" s="2063"/>
      <c r="L5" s="2066"/>
    </row>
    <row r="6" spans="1:12" ht="18.75" customHeight="1">
      <c r="A6" s="2068"/>
      <c r="B6" s="2069"/>
      <c r="C6" s="2072"/>
      <c r="D6" s="2074"/>
      <c r="E6" s="2074"/>
      <c r="F6" s="2074"/>
      <c r="G6" s="2072"/>
      <c r="H6" s="2076"/>
      <c r="I6" s="717"/>
      <c r="J6" s="701" t="s">
        <v>90</v>
      </c>
      <c r="K6" s="718"/>
      <c r="L6" s="703" t="s">
        <v>2323</v>
      </c>
    </row>
    <row r="7" spans="1:12" ht="18.75" customHeight="1">
      <c r="A7" s="2070"/>
      <c r="B7" s="2071"/>
      <c r="C7" s="2073"/>
      <c r="D7" s="2075"/>
      <c r="E7" s="2075"/>
      <c r="F7" s="2075"/>
      <c r="G7" s="2073"/>
      <c r="H7" s="2077"/>
      <c r="I7" s="719"/>
      <c r="J7" s="705" t="s">
        <v>90</v>
      </c>
      <c r="K7" s="720"/>
      <c r="L7" s="707" t="s">
        <v>2323</v>
      </c>
    </row>
    <row r="8" spans="1:12" ht="18.75" customHeight="1">
      <c r="A8" s="2078"/>
      <c r="B8" s="2079"/>
      <c r="C8" s="2080"/>
      <c r="D8" s="2081"/>
      <c r="E8" s="2081"/>
      <c r="F8" s="2081"/>
      <c r="G8" s="2080"/>
      <c r="H8" s="2067"/>
      <c r="I8" s="721"/>
      <c r="J8" s="709" t="s">
        <v>90</v>
      </c>
      <c r="K8" s="722"/>
      <c r="L8" s="711" t="s">
        <v>2323</v>
      </c>
    </row>
    <row r="9" spans="1:12" ht="18.75" customHeight="1">
      <c r="A9" s="2078"/>
      <c r="B9" s="2079"/>
      <c r="C9" s="2080"/>
      <c r="D9" s="2081"/>
      <c r="E9" s="2081"/>
      <c r="F9" s="2081"/>
      <c r="G9" s="2080"/>
      <c r="H9" s="2067"/>
      <c r="I9" s="719"/>
      <c r="J9" s="705" t="s">
        <v>90</v>
      </c>
      <c r="K9" s="720"/>
      <c r="L9" s="707" t="s">
        <v>2323</v>
      </c>
    </row>
    <row r="10" spans="1:12" ht="18.75" customHeight="1">
      <c r="A10" s="2082"/>
      <c r="B10" s="2083"/>
      <c r="C10" s="2084"/>
      <c r="D10" s="2085"/>
      <c r="E10" s="2085"/>
      <c r="F10" s="2085"/>
      <c r="G10" s="2084"/>
      <c r="H10" s="2086"/>
      <c r="I10" s="721"/>
      <c r="J10" s="709" t="s">
        <v>90</v>
      </c>
      <c r="K10" s="722"/>
      <c r="L10" s="711" t="s">
        <v>2323</v>
      </c>
    </row>
    <row r="11" spans="1:12" ht="18.75" customHeight="1">
      <c r="A11" s="2070"/>
      <c r="B11" s="2071"/>
      <c r="C11" s="2073"/>
      <c r="D11" s="2075"/>
      <c r="E11" s="2075"/>
      <c r="F11" s="2075"/>
      <c r="G11" s="2073"/>
      <c r="H11" s="2077"/>
      <c r="I11" s="719"/>
      <c r="J11" s="705" t="s">
        <v>90</v>
      </c>
      <c r="K11" s="720"/>
      <c r="L11" s="707" t="s">
        <v>2323</v>
      </c>
    </row>
    <row r="12" spans="1:12" ht="18.75" customHeight="1">
      <c r="A12" s="2078"/>
      <c r="B12" s="2079"/>
      <c r="C12" s="2080"/>
      <c r="D12" s="2081"/>
      <c r="E12" s="2081"/>
      <c r="F12" s="2081"/>
      <c r="G12" s="2080"/>
      <c r="H12" s="2067"/>
      <c r="I12" s="721"/>
      <c r="J12" s="709" t="s">
        <v>90</v>
      </c>
      <c r="K12" s="722"/>
      <c r="L12" s="711" t="s">
        <v>2323</v>
      </c>
    </row>
    <row r="13" spans="1:12" ht="18.75" customHeight="1">
      <c r="A13" s="2078"/>
      <c r="B13" s="2079"/>
      <c r="C13" s="2080"/>
      <c r="D13" s="2081"/>
      <c r="E13" s="2081"/>
      <c r="F13" s="2081"/>
      <c r="G13" s="2080"/>
      <c r="H13" s="2067"/>
      <c r="I13" s="719"/>
      <c r="J13" s="705" t="s">
        <v>90</v>
      </c>
      <c r="K13" s="720"/>
      <c r="L13" s="707" t="s">
        <v>2323</v>
      </c>
    </row>
    <row r="14" spans="1:12" ht="18.75" customHeight="1">
      <c r="A14" s="2082"/>
      <c r="B14" s="2083"/>
      <c r="C14" s="2084"/>
      <c r="D14" s="2085"/>
      <c r="E14" s="2085"/>
      <c r="F14" s="2085"/>
      <c r="G14" s="2084"/>
      <c r="H14" s="2086"/>
      <c r="I14" s="721"/>
      <c r="J14" s="709" t="s">
        <v>90</v>
      </c>
      <c r="K14" s="722"/>
      <c r="L14" s="711" t="s">
        <v>2323</v>
      </c>
    </row>
    <row r="15" spans="1:12" ht="18.75" customHeight="1">
      <c r="A15" s="2070"/>
      <c r="B15" s="2071"/>
      <c r="C15" s="2073"/>
      <c r="D15" s="2075"/>
      <c r="E15" s="2075"/>
      <c r="F15" s="2075"/>
      <c r="G15" s="2073"/>
      <c r="H15" s="2077"/>
      <c r="I15" s="719"/>
      <c r="J15" s="705" t="s">
        <v>90</v>
      </c>
      <c r="K15" s="720"/>
      <c r="L15" s="707" t="s">
        <v>2323</v>
      </c>
    </row>
    <row r="16" spans="1:12" ht="18.75" customHeight="1">
      <c r="A16" s="2078"/>
      <c r="B16" s="2079"/>
      <c r="C16" s="2080"/>
      <c r="D16" s="2081"/>
      <c r="E16" s="2081"/>
      <c r="F16" s="2081"/>
      <c r="G16" s="2080"/>
      <c r="H16" s="2067"/>
      <c r="I16" s="721"/>
      <c r="J16" s="709" t="s">
        <v>90</v>
      </c>
      <c r="K16" s="722"/>
      <c r="L16" s="711" t="s">
        <v>2323</v>
      </c>
    </row>
    <row r="17" spans="1:12" ht="18.75" customHeight="1">
      <c r="A17" s="2078"/>
      <c r="B17" s="2079"/>
      <c r="C17" s="2080"/>
      <c r="D17" s="2081"/>
      <c r="E17" s="2081"/>
      <c r="F17" s="2081"/>
      <c r="G17" s="2080"/>
      <c r="H17" s="2067"/>
      <c r="I17" s="719"/>
      <c r="J17" s="705" t="s">
        <v>90</v>
      </c>
      <c r="K17" s="720"/>
      <c r="L17" s="707" t="s">
        <v>2323</v>
      </c>
    </row>
    <row r="18" spans="1:12" ht="18.75" customHeight="1">
      <c r="A18" s="2082"/>
      <c r="B18" s="2083"/>
      <c r="C18" s="2084"/>
      <c r="D18" s="2085"/>
      <c r="E18" s="2085"/>
      <c r="F18" s="2085"/>
      <c r="G18" s="2084"/>
      <c r="H18" s="2086"/>
      <c r="I18" s="721"/>
      <c r="J18" s="709" t="s">
        <v>90</v>
      </c>
      <c r="K18" s="722"/>
      <c r="L18" s="711" t="s">
        <v>2323</v>
      </c>
    </row>
    <row r="19" spans="1:12" ht="18.75" customHeight="1">
      <c r="A19" s="2078"/>
      <c r="B19" s="2079"/>
      <c r="C19" s="2080"/>
      <c r="D19" s="2081"/>
      <c r="E19" s="2081"/>
      <c r="F19" s="2081"/>
      <c r="G19" s="2080"/>
      <c r="H19" s="2067"/>
      <c r="I19" s="719"/>
      <c r="J19" s="705" t="s">
        <v>90</v>
      </c>
      <c r="K19" s="720"/>
      <c r="L19" s="707" t="s">
        <v>2323</v>
      </c>
    </row>
    <row r="20" spans="1:12" ht="18.75" customHeight="1">
      <c r="A20" s="2082"/>
      <c r="B20" s="2083"/>
      <c r="C20" s="2084"/>
      <c r="D20" s="2085"/>
      <c r="E20" s="2085"/>
      <c r="F20" s="2085"/>
      <c r="G20" s="2084"/>
      <c r="H20" s="2086"/>
      <c r="I20" s="721"/>
      <c r="J20" s="709" t="s">
        <v>90</v>
      </c>
      <c r="K20" s="722"/>
      <c r="L20" s="711" t="s">
        <v>2323</v>
      </c>
    </row>
    <row r="21" spans="1:12" ht="18.75" customHeight="1">
      <c r="A21" s="2070"/>
      <c r="B21" s="2071"/>
      <c r="C21" s="2073"/>
      <c r="D21" s="2075"/>
      <c r="E21" s="2075"/>
      <c r="F21" s="2075"/>
      <c r="G21" s="2073"/>
      <c r="H21" s="2077"/>
      <c r="I21" s="719"/>
      <c r="J21" s="705" t="s">
        <v>90</v>
      </c>
      <c r="K21" s="720"/>
      <c r="L21" s="707" t="s">
        <v>2323</v>
      </c>
    </row>
    <row r="22" spans="1:12" ht="18.75" customHeight="1">
      <c r="A22" s="2078"/>
      <c r="B22" s="2079"/>
      <c r="C22" s="2080"/>
      <c r="D22" s="2081"/>
      <c r="E22" s="2081"/>
      <c r="F22" s="2081"/>
      <c r="G22" s="2080"/>
      <c r="H22" s="2067"/>
      <c r="I22" s="721"/>
      <c r="J22" s="709" t="s">
        <v>90</v>
      </c>
      <c r="K22" s="722"/>
      <c r="L22" s="711" t="s">
        <v>2323</v>
      </c>
    </row>
    <row r="23" spans="1:12" ht="18.75" customHeight="1">
      <c r="A23" s="2089"/>
      <c r="B23" s="2090"/>
      <c r="C23" s="2091"/>
      <c r="D23" s="2092"/>
      <c r="E23" s="2092"/>
      <c r="F23" s="2092"/>
      <c r="G23" s="2091"/>
      <c r="H23" s="2093"/>
      <c r="I23" s="719"/>
      <c r="J23" s="705" t="s">
        <v>90</v>
      </c>
      <c r="K23" s="720"/>
      <c r="L23" s="707" t="s">
        <v>2323</v>
      </c>
    </row>
    <row r="24" spans="1:12" s="712" customFormat="1" ht="15" customHeight="1">
      <c r="A24" s="2087" t="s">
        <v>752</v>
      </c>
      <c r="B24" s="2087"/>
      <c r="C24" s="2087"/>
      <c r="D24" s="2087"/>
      <c r="E24" s="2087"/>
      <c r="F24" s="2087"/>
      <c r="G24" s="2087"/>
      <c r="H24" s="2087"/>
      <c r="I24" s="2087"/>
      <c r="J24" s="2087"/>
      <c r="K24" s="2087"/>
      <c r="L24" s="2087"/>
    </row>
    <row r="25" spans="1:12" s="712" customFormat="1" ht="15" customHeight="1">
      <c r="A25" s="713" t="s">
        <v>2324</v>
      </c>
      <c r="B25" s="714"/>
      <c r="C25" s="714"/>
      <c r="D25" s="714"/>
      <c r="E25" s="714"/>
      <c r="F25" s="714"/>
      <c r="G25" s="714"/>
      <c r="H25" s="714"/>
      <c r="I25" s="714"/>
      <c r="J25" s="714"/>
      <c r="K25" s="714"/>
      <c r="L25" s="714"/>
    </row>
    <row r="26" spans="1:12" s="712" customFormat="1" ht="15" customHeight="1">
      <c r="A26" s="715" t="s">
        <v>2325</v>
      </c>
      <c r="B26" s="715"/>
      <c r="C26" s="715"/>
      <c r="D26" s="715"/>
      <c r="E26" s="715"/>
      <c r="F26" s="715"/>
      <c r="G26" s="715"/>
      <c r="H26" s="715"/>
      <c r="I26" s="715"/>
      <c r="J26" s="715"/>
      <c r="K26" s="715"/>
      <c r="L26" s="715"/>
    </row>
    <row r="27" spans="1:12" s="712" customFormat="1" ht="15" customHeight="1">
      <c r="A27" s="715" t="s">
        <v>2326</v>
      </c>
      <c r="B27" s="715"/>
      <c r="C27" s="715"/>
      <c r="D27" s="715"/>
      <c r="E27" s="715"/>
      <c r="F27" s="715"/>
      <c r="G27" s="715"/>
      <c r="H27" s="715"/>
      <c r="I27" s="715"/>
      <c r="J27" s="715"/>
      <c r="K27" s="715"/>
      <c r="L27" s="715"/>
    </row>
    <row r="28" spans="1:12" s="712" customFormat="1" ht="15" customHeight="1">
      <c r="A28" s="715" t="s">
        <v>2327</v>
      </c>
      <c r="B28" s="715"/>
      <c r="C28" s="715"/>
      <c r="D28" s="715"/>
      <c r="E28" s="715"/>
      <c r="F28" s="715"/>
      <c r="G28" s="715"/>
      <c r="H28" s="715"/>
      <c r="I28" s="715"/>
      <c r="J28" s="715"/>
      <c r="K28" s="715"/>
      <c r="L28" s="715"/>
    </row>
    <row r="29" spans="1:12" s="712" customFormat="1" ht="15" customHeight="1">
      <c r="A29" s="715" t="s">
        <v>2328</v>
      </c>
      <c r="B29" s="715"/>
      <c r="C29" s="715"/>
      <c r="D29" s="715"/>
      <c r="E29" s="715"/>
      <c r="F29" s="715"/>
      <c r="G29" s="715"/>
      <c r="H29" s="715"/>
      <c r="I29" s="715"/>
      <c r="J29" s="715"/>
      <c r="K29" s="715"/>
      <c r="L29" s="715"/>
    </row>
    <row r="30" spans="1:12" s="712" customFormat="1" ht="15" customHeight="1">
      <c r="A30" s="712" t="s">
        <v>2329</v>
      </c>
    </row>
    <row r="31" spans="1:12" s="712" customFormat="1" ht="15" customHeight="1">
      <c r="A31" s="2088"/>
      <c r="B31" s="2088"/>
      <c r="C31" s="2088"/>
      <c r="D31" s="2088"/>
      <c r="E31" s="2088"/>
      <c r="F31" s="2088"/>
      <c r="G31" s="2088"/>
      <c r="H31" s="2088"/>
      <c r="I31" s="2088"/>
      <c r="J31" s="2088"/>
      <c r="K31" s="2088"/>
      <c r="L31" s="2088"/>
    </row>
    <row r="35" spans="2:2">
      <c r="B35" s="723" t="s">
        <v>2330</v>
      </c>
    </row>
    <row r="36" spans="2:2">
      <c r="B36" s="695" t="s">
        <v>2332</v>
      </c>
    </row>
    <row r="37" spans="2:2">
      <c r="B37" s="695" t="s">
        <v>2176</v>
      </c>
    </row>
  </sheetData>
  <sheetProtection password="8A15" sheet="1" objects="1" scenarios="1"/>
  <mergeCells count="62">
    <mergeCell ref="A24:L24"/>
    <mergeCell ref="A31:L31"/>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E2:F2"/>
    <mergeCell ref="B3:D3"/>
    <mergeCell ref="E3:L3"/>
    <mergeCell ref="A5:B5"/>
    <mergeCell ref="D5:E5"/>
    <mergeCell ref="I5:L5"/>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view="pageBreakPreview" zoomScale="85" zoomScaleNormal="85" workbookViewId="0">
      <selection activeCell="B3" sqref="B3:D3"/>
    </sheetView>
  </sheetViews>
  <sheetFormatPr defaultRowHeight="11.25"/>
  <cols>
    <col min="1" max="1" width="6.75" style="695" customWidth="1"/>
    <col min="2" max="2" width="15" style="695" customWidth="1"/>
    <col min="3" max="3" width="9" style="695"/>
    <col min="4" max="4" width="5.375" style="695" customWidth="1"/>
    <col min="5" max="5" width="37" style="695" customWidth="1"/>
    <col min="6" max="6" width="13.25" style="695" customWidth="1"/>
    <col min="7" max="7" width="10" style="695" customWidth="1"/>
    <col min="8" max="8" width="16.5" style="695" customWidth="1"/>
    <col min="9" max="9" width="6.25" style="695" customWidth="1"/>
    <col min="10" max="10" width="2.625" style="695" customWidth="1"/>
    <col min="11" max="11" width="3.75" style="695" customWidth="1"/>
    <col min="12" max="12" width="2.625" style="695" customWidth="1"/>
    <col min="13" max="256" width="9" style="695"/>
    <col min="257" max="257" width="6.75" style="695" customWidth="1"/>
    <col min="258" max="258" width="15" style="695" customWidth="1"/>
    <col min="259" max="259" width="9" style="695"/>
    <col min="260" max="260" width="5.375" style="695" customWidth="1"/>
    <col min="261" max="261" width="37" style="695" customWidth="1"/>
    <col min="262" max="262" width="13.25" style="695" customWidth="1"/>
    <col min="263" max="263" width="10" style="695" customWidth="1"/>
    <col min="264" max="264" width="16.5" style="695" customWidth="1"/>
    <col min="265" max="265" width="6.25" style="695" customWidth="1"/>
    <col min="266" max="266" width="2.625" style="695" customWidth="1"/>
    <col min="267" max="267" width="3.75" style="695" customWidth="1"/>
    <col min="268" max="268" width="2.625" style="695" customWidth="1"/>
    <col min="269" max="512" width="9" style="695"/>
    <col min="513" max="513" width="6.75" style="695" customWidth="1"/>
    <col min="514" max="514" width="15" style="695" customWidth="1"/>
    <col min="515" max="515" width="9" style="695"/>
    <col min="516" max="516" width="5.375" style="695" customWidth="1"/>
    <col min="517" max="517" width="37" style="695" customWidth="1"/>
    <col min="518" max="518" width="13.25" style="695" customWidth="1"/>
    <col min="519" max="519" width="10" style="695" customWidth="1"/>
    <col min="520" max="520" width="16.5" style="695" customWidth="1"/>
    <col min="521" max="521" width="6.25" style="695" customWidth="1"/>
    <col min="522" max="522" width="2.625" style="695" customWidth="1"/>
    <col min="523" max="523" width="3.75" style="695" customWidth="1"/>
    <col min="524" max="524" width="2.625" style="695" customWidth="1"/>
    <col min="525" max="768" width="9" style="695"/>
    <col min="769" max="769" width="6.75" style="695" customWidth="1"/>
    <col min="770" max="770" width="15" style="695" customWidth="1"/>
    <col min="771" max="771" width="9" style="695"/>
    <col min="772" max="772" width="5.375" style="695" customWidth="1"/>
    <col min="773" max="773" width="37" style="695" customWidth="1"/>
    <col min="774" max="774" width="13.25" style="695" customWidth="1"/>
    <col min="775" max="775" width="10" style="695" customWidth="1"/>
    <col min="776" max="776" width="16.5" style="695" customWidth="1"/>
    <col min="777" max="777" width="6.25" style="695" customWidth="1"/>
    <col min="778" max="778" width="2.625" style="695" customWidth="1"/>
    <col min="779" max="779" width="3.75" style="695" customWidth="1"/>
    <col min="780" max="780" width="2.625" style="695" customWidth="1"/>
    <col min="781" max="1024" width="9" style="695"/>
    <col min="1025" max="1025" width="6.75" style="695" customWidth="1"/>
    <col min="1026" max="1026" width="15" style="695" customWidth="1"/>
    <col min="1027" max="1027" width="9" style="695"/>
    <col min="1028" max="1028" width="5.375" style="695" customWidth="1"/>
    <col min="1029" max="1029" width="37" style="695" customWidth="1"/>
    <col min="1030" max="1030" width="13.25" style="695" customWidth="1"/>
    <col min="1031" max="1031" width="10" style="695" customWidth="1"/>
    <col min="1032" max="1032" width="16.5" style="695" customWidth="1"/>
    <col min="1033" max="1033" width="6.25" style="695" customWidth="1"/>
    <col min="1034" max="1034" width="2.625" style="695" customWidth="1"/>
    <col min="1035" max="1035" width="3.75" style="695" customWidth="1"/>
    <col min="1036" max="1036" width="2.625" style="695" customWidth="1"/>
    <col min="1037" max="1280" width="9" style="695"/>
    <col min="1281" max="1281" width="6.75" style="695" customWidth="1"/>
    <col min="1282" max="1282" width="15" style="695" customWidth="1"/>
    <col min="1283" max="1283" width="9" style="695"/>
    <col min="1284" max="1284" width="5.375" style="695" customWidth="1"/>
    <col min="1285" max="1285" width="37" style="695" customWidth="1"/>
    <col min="1286" max="1286" width="13.25" style="695" customWidth="1"/>
    <col min="1287" max="1287" width="10" style="695" customWidth="1"/>
    <col min="1288" max="1288" width="16.5" style="695" customWidth="1"/>
    <col min="1289" max="1289" width="6.25" style="695" customWidth="1"/>
    <col min="1290" max="1290" width="2.625" style="695" customWidth="1"/>
    <col min="1291" max="1291" width="3.75" style="695" customWidth="1"/>
    <col min="1292" max="1292" width="2.625" style="695" customWidth="1"/>
    <col min="1293" max="1536" width="9" style="695"/>
    <col min="1537" max="1537" width="6.75" style="695" customWidth="1"/>
    <col min="1538" max="1538" width="15" style="695" customWidth="1"/>
    <col min="1539" max="1539" width="9" style="695"/>
    <col min="1540" max="1540" width="5.375" style="695" customWidth="1"/>
    <col min="1541" max="1541" width="37" style="695" customWidth="1"/>
    <col min="1542" max="1542" width="13.25" style="695" customWidth="1"/>
    <col min="1543" max="1543" width="10" style="695" customWidth="1"/>
    <col min="1544" max="1544" width="16.5" style="695" customWidth="1"/>
    <col min="1545" max="1545" width="6.25" style="695" customWidth="1"/>
    <col min="1546" max="1546" width="2.625" style="695" customWidth="1"/>
    <col min="1547" max="1547" width="3.75" style="695" customWidth="1"/>
    <col min="1548" max="1548" width="2.625" style="695" customWidth="1"/>
    <col min="1549" max="1792" width="9" style="695"/>
    <col min="1793" max="1793" width="6.75" style="695" customWidth="1"/>
    <col min="1794" max="1794" width="15" style="695" customWidth="1"/>
    <col min="1795" max="1795" width="9" style="695"/>
    <col min="1796" max="1796" width="5.375" style="695" customWidth="1"/>
    <col min="1797" max="1797" width="37" style="695" customWidth="1"/>
    <col min="1798" max="1798" width="13.25" style="695" customWidth="1"/>
    <col min="1799" max="1799" width="10" style="695" customWidth="1"/>
    <col min="1800" max="1800" width="16.5" style="695" customWidth="1"/>
    <col min="1801" max="1801" width="6.25" style="695" customWidth="1"/>
    <col min="1802" max="1802" width="2.625" style="695" customWidth="1"/>
    <col min="1803" max="1803" width="3.75" style="695" customWidth="1"/>
    <col min="1804" max="1804" width="2.625" style="695" customWidth="1"/>
    <col min="1805" max="2048" width="9" style="695"/>
    <col min="2049" max="2049" width="6.75" style="695" customWidth="1"/>
    <col min="2050" max="2050" width="15" style="695" customWidth="1"/>
    <col min="2051" max="2051" width="9" style="695"/>
    <col min="2052" max="2052" width="5.375" style="695" customWidth="1"/>
    <col min="2053" max="2053" width="37" style="695" customWidth="1"/>
    <col min="2054" max="2054" width="13.25" style="695" customWidth="1"/>
    <col min="2055" max="2055" width="10" style="695" customWidth="1"/>
    <col min="2056" max="2056" width="16.5" style="695" customWidth="1"/>
    <col min="2057" max="2057" width="6.25" style="695" customWidth="1"/>
    <col min="2058" max="2058" width="2.625" style="695" customWidth="1"/>
    <col min="2059" max="2059" width="3.75" style="695" customWidth="1"/>
    <col min="2060" max="2060" width="2.625" style="695" customWidth="1"/>
    <col min="2061" max="2304" width="9" style="695"/>
    <col min="2305" max="2305" width="6.75" style="695" customWidth="1"/>
    <col min="2306" max="2306" width="15" style="695" customWidth="1"/>
    <col min="2307" max="2307" width="9" style="695"/>
    <col min="2308" max="2308" width="5.375" style="695" customWidth="1"/>
    <col min="2309" max="2309" width="37" style="695" customWidth="1"/>
    <col min="2310" max="2310" width="13.25" style="695" customWidth="1"/>
    <col min="2311" max="2311" width="10" style="695" customWidth="1"/>
    <col min="2312" max="2312" width="16.5" style="695" customWidth="1"/>
    <col min="2313" max="2313" width="6.25" style="695" customWidth="1"/>
    <col min="2314" max="2314" width="2.625" style="695" customWidth="1"/>
    <col min="2315" max="2315" width="3.75" style="695" customWidth="1"/>
    <col min="2316" max="2316" width="2.625" style="695" customWidth="1"/>
    <col min="2317" max="2560" width="9" style="695"/>
    <col min="2561" max="2561" width="6.75" style="695" customWidth="1"/>
    <col min="2562" max="2562" width="15" style="695" customWidth="1"/>
    <col min="2563" max="2563" width="9" style="695"/>
    <col min="2564" max="2564" width="5.375" style="695" customWidth="1"/>
    <col min="2565" max="2565" width="37" style="695" customWidth="1"/>
    <col min="2566" max="2566" width="13.25" style="695" customWidth="1"/>
    <col min="2567" max="2567" width="10" style="695" customWidth="1"/>
    <col min="2568" max="2568" width="16.5" style="695" customWidth="1"/>
    <col min="2569" max="2569" width="6.25" style="695" customWidth="1"/>
    <col min="2570" max="2570" width="2.625" style="695" customWidth="1"/>
    <col min="2571" max="2571" width="3.75" style="695" customWidth="1"/>
    <col min="2572" max="2572" width="2.625" style="695" customWidth="1"/>
    <col min="2573" max="2816" width="9" style="695"/>
    <col min="2817" max="2817" width="6.75" style="695" customWidth="1"/>
    <col min="2818" max="2818" width="15" style="695" customWidth="1"/>
    <col min="2819" max="2819" width="9" style="695"/>
    <col min="2820" max="2820" width="5.375" style="695" customWidth="1"/>
    <col min="2821" max="2821" width="37" style="695" customWidth="1"/>
    <col min="2822" max="2822" width="13.25" style="695" customWidth="1"/>
    <col min="2823" max="2823" width="10" style="695" customWidth="1"/>
    <col min="2824" max="2824" width="16.5" style="695" customWidth="1"/>
    <col min="2825" max="2825" width="6.25" style="695" customWidth="1"/>
    <col min="2826" max="2826" width="2.625" style="695" customWidth="1"/>
    <col min="2827" max="2827" width="3.75" style="695" customWidth="1"/>
    <col min="2828" max="2828" width="2.625" style="695" customWidth="1"/>
    <col min="2829" max="3072" width="9" style="695"/>
    <col min="3073" max="3073" width="6.75" style="695" customWidth="1"/>
    <col min="3074" max="3074" width="15" style="695" customWidth="1"/>
    <col min="3075" max="3075" width="9" style="695"/>
    <col min="3076" max="3076" width="5.375" style="695" customWidth="1"/>
    <col min="3077" max="3077" width="37" style="695" customWidth="1"/>
    <col min="3078" max="3078" width="13.25" style="695" customWidth="1"/>
    <col min="3079" max="3079" width="10" style="695" customWidth="1"/>
    <col min="3080" max="3080" width="16.5" style="695" customWidth="1"/>
    <col min="3081" max="3081" width="6.25" style="695" customWidth="1"/>
    <col min="3082" max="3082" width="2.625" style="695" customWidth="1"/>
    <col min="3083" max="3083" width="3.75" style="695" customWidth="1"/>
    <col min="3084" max="3084" width="2.625" style="695" customWidth="1"/>
    <col min="3085" max="3328" width="9" style="695"/>
    <col min="3329" max="3329" width="6.75" style="695" customWidth="1"/>
    <col min="3330" max="3330" width="15" style="695" customWidth="1"/>
    <col min="3331" max="3331" width="9" style="695"/>
    <col min="3332" max="3332" width="5.375" style="695" customWidth="1"/>
    <col min="3333" max="3333" width="37" style="695" customWidth="1"/>
    <col min="3334" max="3334" width="13.25" style="695" customWidth="1"/>
    <col min="3335" max="3335" width="10" style="695" customWidth="1"/>
    <col min="3336" max="3336" width="16.5" style="695" customWidth="1"/>
    <col min="3337" max="3337" width="6.25" style="695" customWidth="1"/>
    <col min="3338" max="3338" width="2.625" style="695" customWidth="1"/>
    <col min="3339" max="3339" width="3.75" style="695" customWidth="1"/>
    <col min="3340" max="3340" width="2.625" style="695" customWidth="1"/>
    <col min="3341" max="3584" width="9" style="695"/>
    <col min="3585" max="3585" width="6.75" style="695" customWidth="1"/>
    <col min="3586" max="3586" width="15" style="695" customWidth="1"/>
    <col min="3587" max="3587" width="9" style="695"/>
    <col min="3588" max="3588" width="5.375" style="695" customWidth="1"/>
    <col min="3589" max="3589" width="37" style="695" customWidth="1"/>
    <col min="3590" max="3590" width="13.25" style="695" customWidth="1"/>
    <col min="3591" max="3591" width="10" style="695" customWidth="1"/>
    <col min="3592" max="3592" width="16.5" style="695" customWidth="1"/>
    <col min="3593" max="3593" width="6.25" style="695" customWidth="1"/>
    <col min="3594" max="3594" width="2.625" style="695" customWidth="1"/>
    <col min="3595" max="3595" width="3.75" style="695" customWidth="1"/>
    <col min="3596" max="3596" width="2.625" style="695" customWidth="1"/>
    <col min="3597" max="3840" width="9" style="695"/>
    <col min="3841" max="3841" width="6.75" style="695" customWidth="1"/>
    <col min="3842" max="3842" width="15" style="695" customWidth="1"/>
    <col min="3843" max="3843" width="9" style="695"/>
    <col min="3844" max="3844" width="5.375" style="695" customWidth="1"/>
    <col min="3845" max="3845" width="37" style="695" customWidth="1"/>
    <col min="3846" max="3846" width="13.25" style="695" customWidth="1"/>
    <col min="3847" max="3847" width="10" style="695" customWidth="1"/>
    <col min="3848" max="3848" width="16.5" style="695" customWidth="1"/>
    <col min="3849" max="3849" width="6.25" style="695" customWidth="1"/>
    <col min="3850" max="3850" width="2.625" style="695" customWidth="1"/>
    <col min="3851" max="3851" width="3.75" style="695" customWidth="1"/>
    <col min="3852" max="3852" width="2.625" style="695" customWidth="1"/>
    <col min="3853" max="4096" width="9" style="695"/>
    <col min="4097" max="4097" width="6.75" style="695" customWidth="1"/>
    <col min="4098" max="4098" width="15" style="695" customWidth="1"/>
    <col min="4099" max="4099" width="9" style="695"/>
    <col min="4100" max="4100" width="5.375" style="695" customWidth="1"/>
    <col min="4101" max="4101" width="37" style="695" customWidth="1"/>
    <col min="4102" max="4102" width="13.25" style="695" customWidth="1"/>
    <col min="4103" max="4103" width="10" style="695" customWidth="1"/>
    <col min="4104" max="4104" width="16.5" style="695" customWidth="1"/>
    <col min="4105" max="4105" width="6.25" style="695" customWidth="1"/>
    <col min="4106" max="4106" width="2.625" style="695" customWidth="1"/>
    <col min="4107" max="4107" width="3.75" style="695" customWidth="1"/>
    <col min="4108" max="4108" width="2.625" style="695" customWidth="1"/>
    <col min="4109" max="4352" width="9" style="695"/>
    <col min="4353" max="4353" width="6.75" style="695" customWidth="1"/>
    <col min="4354" max="4354" width="15" style="695" customWidth="1"/>
    <col min="4355" max="4355" width="9" style="695"/>
    <col min="4356" max="4356" width="5.375" style="695" customWidth="1"/>
    <col min="4357" max="4357" width="37" style="695" customWidth="1"/>
    <col min="4358" max="4358" width="13.25" style="695" customWidth="1"/>
    <col min="4359" max="4359" width="10" style="695" customWidth="1"/>
    <col min="4360" max="4360" width="16.5" style="695" customWidth="1"/>
    <col min="4361" max="4361" width="6.25" style="695" customWidth="1"/>
    <col min="4362" max="4362" width="2.625" style="695" customWidth="1"/>
    <col min="4363" max="4363" width="3.75" style="695" customWidth="1"/>
    <col min="4364" max="4364" width="2.625" style="695" customWidth="1"/>
    <col min="4365" max="4608" width="9" style="695"/>
    <col min="4609" max="4609" width="6.75" style="695" customWidth="1"/>
    <col min="4610" max="4610" width="15" style="695" customWidth="1"/>
    <col min="4611" max="4611" width="9" style="695"/>
    <col min="4612" max="4612" width="5.375" style="695" customWidth="1"/>
    <col min="4613" max="4613" width="37" style="695" customWidth="1"/>
    <col min="4614" max="4614" width="13.25" style="695" customWidth="1"/>
    <col min="4615" max="4615" width="10" style="695" customWidth="1"/>
    <col min="4616" max="4616" width="16.5" style="695" customWidth="1"/>
    <col min="4617" max="4617" width="6.25" style="695" customWidth="1"/>
    <col min="4618" max="4618" width="2.625" style="695" customWidth="1"/>
    <col min="4619" max="4619" width="3.75" style="695" customWidth="1"/>
    <col min="4620" max="4620" width="2.625" style="695" customWidth="1"/>
    <col min="4621" max="4864" width="9" style="695"/>
    <col min="4865" max="4865" width="6.75" style="695" customWidth="1"/>
    <col min="4866" max="4866" width="15" style="695" customWidth="1"/>
    <col min="4867" max="4867" width="9" style="695"/>
    <col min="4868" max="4868" width="5.375" style="695" customWidth="1"/>
    <col min="4869" max="4869" width="37" style="695" customWidth="1"/>
    <col min="4870" max="4870" width="13.25" style="695" customWidth="1"/>
    <col min="4871" max="4871" width="10" style="695" customWidth="1"/>
    <col min="4872" max="4872" width="16.5" style="695" customWidth="1"/>
    <col min="4873" max="4873" width="6.25" style="695" customWidth="1"/>
    <col min="4874" max="4874" width="2.625" style="695" customWidth="1"/>
    <col min="4875" max="4875" width="3.75" style="695" customWidth="1"/>
    <col min="4876" max="4876" width="2.625" style="695" customWidth="1"/>
    <col min="4877" max="5120" width="9" style="695"/>
    <col min="5121" max="5121" width="6.75" style="695" customWidth="1"/>
    <col min="5122" max="5122" width="15" style="695" customWidth="1"/>
    <col min="5123" max="5123" width="9" style="695"/>
    <col min="5124" max="5124" width="5.375" style="695" customWidth="1"/>
    <col min="5125" max="5125" width="37" style="695" customWidth="1"/>
    <col min="5126" max="5126" width="13.25" style="695" customWidth="1"/>
    <col min="5127" max="5127" width="10" style="695" customWidth="1"/>
    <col min="5128" max="5128" width="16.5" style="695" customWidth="1"/>
    <col min="5129" max="5129" width="6.25" style="695" customWidth="1"/>
    <col min="5130" max="5130" width="2.625" style="695" customWidth="1"/>
    <col min="5131" max="5131" width="3.75" style="695" customWidth="1"/>
    <col min="5132" max="5132" width="2.625" style="695" customWidth="1"/>
    <col min="5133" max="5376" width="9" style="695"/>
    <col min="5377" max="5377" width="6.75" style="695" customWidth="1"/>
    <col min="5378" max="5378" width="15" style="695" customWidth="1"/>
    <col min="5379" max="5379" width="9" style="695"/>
    <col min="5380" max="5380" width="5.375" style="695" customWidth="1"/>
    <col min="5381" max="5381" width="37" style="695" customWidth="1"/>
    <col min="5382" max="5382" width="13.25" style="695" customWidth="1"/>
    <col min="5383" max="5383" width="10" style="695" customWidth="1"/>
    <col min="5384" max="5384" width="16.5" style="695" customWidth="1"/>
    <col min="5385" max="5385" width="6.25" style="695" customWidth="1"/>
    <col min="5386" max="5386" width="2.625" style="695" customWidth="1"/>
    <col min="5387" max="5387" width="3.75" style="695" customWidth="1"/>
    <col min="5388" max="5388" width="2.625" style="695" customWidth="1"/>
    <col min="5389" max="5632" width="9" style="695"/>
    <col min="5633" max="5633" width="6.75" style="695" customWidth="1"/>
    <col min="5634" max="5634" width="15" style="695" customWidth="1"/>
    <col min="5635" max="5635" width="9" style="695"/>
    <col min="5636" max="5636" width="5.375" style="695" customWidth="1"/>
    <col min="5637" max="5637" width="37" style="695" customWidth="1"/>
    <col min="5638" max="5638" width="13.25" style="695" customWidth="1"/>
    <col min="5639" max="5639" width="10" style="695" customWidth="1"/>
    <col min="5640" max="5640" width="16.5" style="695" customWidth="1"/>
    <col min="5641" max="5641" width="6.25" style="695" customWidth="1"/>
    <col min="5642" max="5642" width="2.625" style="695" customWidth="1"/>
    <col min="5643" max="5643" width="3.75" style="695" customWidth="1"/>
    <col min="5644" max="5644" width="2.625" style="695" customWidth="1"/>
    <col min="5645" max="5888" width="9" style="695"/>
    <col min="5889" max="5889" width="6.75" style="695" customWidth="1"/>
    <col min="5890" max="5890" width="15" style="695" customWidth="1"/>
    <col min="5891" max="5891" width="9" style="695"/>
    <col min="5892" max="5892" width="5.375" style="695" customWidth="1"/>
    <col min="5893" max="5893" width="37" style="695" customWidth="1"/>
    <col min="5894" max="5894" width="13.25" style="695" customWidth="1"/>
    <col min="5895" max="5895" width="10" style="695" customWidth="1"/>
    <col min="5896" max="5896" width="16.5" style="695" customWidth="1"/>
    <col min="5897" max="5897" width="6.25" style="695" customWidth="1"/>
    <col min="5898" max="5898" width="2.625" style="695" customWidth="1"/>
    <col min="5899" max="5899" width="3.75" style="695" customWidth="1"/>
    <col min="5900" max="5900" width="2.625" style="695" customWidth="1"/>
    <col min="5901" max="6144" width="9" style="695"/>
    <col min="6145" max="6145" width="6.75" style="695" customWidth="1"/>
    <col min="6146" max="6146" width="15" style="695" customWidth="1"/>
    <col min="6147" max="6147" width="9" style="695"/>
    <col min="6148" max="6148" width="5.375" style="695" customWidth="1"/>
    <col min="6149" max="6149" width="37" style="695" customWidth="1"/>
    <col min="6150" max="6150" width="13.25" style="695" customWidth="1"/>
    <col min="6151" max="6151" width="10" style="695" customWidth="1"/>
    <col min="6152" max="6152" width="16.5" style="695" customWidth="1"/>
    <col min="6153" max="6153" width="6.25" style="695" customWidth="1"/>
    <col min="6154" max="6154" width="2.625" style="695" customWidth="1"/>
    <col min="6155" max="6155" width="3.75" style="695" customWidth="1"/>
    <col min="6156" max="6156" width="2.625" style="695" customWidth="1"/>
    <col min="6157" max="6400" width="9" style="695"/>
    <col min="6401" max="6401" width="6.75" style="695" customWidth="1"/>
    <col min="6402" max="6402" width="15" style="695" customWidth="1"/>
    <col min="6403" max="6403" width="9" style="695"/>
    <col min="6404" max="6404" width="5.375" style="695" customWidth="1"/>
    <col min="6405" max="6405" width="37" style="695" customWidth="1"/>
    <col min="6406" max="6406" width="13.25" style="695" customWidth="1"/>
    <col min="6407" max="6407" width="10" style="695" customWidth="1"/>
    <col min="6408" max="6408" width="16.5" style="695" customWidth="1"/>
    <col min="6409" max="6409" width="6.25" style="695" customWidth="1"/>
    <col min="6410" max="6410" width="2.625" style="695" customWidth="1"/>
    <col min="6411" max="6411" width="3.75" style="695" customWidth="1"/>
    <col min="6412" max="6412" width="2.625" style="695" customWidth="1"/>
    <col min="6413" max="6656" width="9" style="695"/>
    <col min="6657" max="6657" width="6.75" style="695" customWidth="1"/>
    <col min="6658" max="6658" width="15" style="695" customWidth="1"/>
    <col min="6659" max="6659" width="9" style="695"/>
    <col min="6660" max="6660" width="5.375" style="695" customWidth="1"/>
    <col min="6661" max="6661" width="37" style="695" customWidth="1"/>
    <col min="6662" max="6662" width="13.25" style="695" customWidth="1"/>
    <col min="6663" max="6663" width="10" style="695" customWidth="1"/>
    <col min="6664" max="6664" width="16.5" style="695" customWidth="1"/>
    <col min="6665" max="6665" width="6.25" style="695" customWidth="1"/>
    <col min="6666" max="6666" width="2.625" style="695" customWidth="1"/>
    <col min="6667" max="6667" width="3.75" style="695" customWidth="1"/>
    <col min="6668" max="6668" width="2.625" style="695" customWidth="1"/>
    <col min="6669" max="6912" width="9" style="695"/>
    <col min="6913" max="6913" width="6.75" style="695" customWidth="1"/>
    <col min="6914" max="6914" width="15" style="695" customWidth="1"/>
    <col min="6915" max="6915" width="9" style="695"/>
    <col min="6916" max="6916" width="5.375" style="695" customWidth="1"/>
    <col min="6917" max="6917" width="37" style="695" customWidth="1"/>
    <col min="6918" max="6918" width="13.25" style="695" customWidth="1"/>
    <col min="6919" max="6919" width="10" style="695" customWidth="1"/>
    <col min="6920" max="6920" width="16.5" style="695" customWidth="1"/>
    <col min="6921" max="6921" width="6.25" style="695" customWidth="1"/>
    <col min="6922" max="6922" width="2.625" style="695" customWidth="1"/>
    <col min="6923" max="6923" width="3.75" style="695" customWidth="1"/>
    <col min="6924" max="6924" width="2.625" style="695" customWidth="1"/>
    <col min="6925" max="7168" width="9" style="695"/>
    <col min="7169" max="7169" width="6.75" style="695" customWidth="1"/>
    <col min="7170" max="7170" width="15" style="695" customWidth="1"/>
    <col min="7171" max="7171" width="9" style="695"/>
    <col min="7172" max="7172" width="5.375" style="695" customWidth="1"/>
    <col min="7173" max="7173" width="37" style="695" customWidth="1"/>
    <col min="7174" max="7174" width="13.25" style="695" customWidth="1"/>
    <col min="7175" max="7175" width="10" style="695" customWidth="1"/>
    <col min="7176" max="7176" width="16.5" style="695" customWidth="1"/>
    <col min="7177" max="7177" width="6.25" style="695" customWidth="1"/>
    <col min="7178" max="7178" width="2.625" style="695" customWidth="1"/>
    <col min="7179" max="7179" width="3.75" style="695" customWidth="1"/>
    <col min="7180" max="7180" width="2.625" style="695" customWidth="1"/>
    <col min="7181" max="7424" width="9" style="695"/>
    <col min="7425" max="7425" width="6.75" style="695" customWidth="1"/>
    <col min="7426" max="7426" width="15" style="695" customWidth="1"/>
    <col min="7427" max="7427" width="9" style="695"/>
    <col min="7428" max="7428" width="5.375" style="695" customWidth="1"/>
    <col min="7429" max="7429" width="37" style="695" customWidth="1"/>
    <col min="7430" max="7430" width="13.25" style="695" customWidth="1"/>
    <col min="7431" max="7431" width="10" style="695" customWidth="1"/>
    <col min="7432" max="7432" width="16.5" style="695" customWidth="1"/>
    <col min="7433" max="7433" width="6.25" style="695" customWidth="1"/>
    <col min="7434" max="7434" width="2.625" style="695" customWidth="1"/>
    <col min="7435" max="7435" width="3.75" style="695" customWidth="1"/>
    <col min="7436" max="7436" width="2.625" style="695" customWidth="1"/>
    <col min="7437" max="7680" width="9" style="695"/>
    <col min="7681" max="7681" width="6.75" style="695" customWidth="1"/>
    <col min="7682" max="7682" width="15" style="695" customWidth="1"/>
    <col min="7683" max="7683" width="9" style="695"/>
    <col min="7684" max="7684" width="5.375" style="695" customWidth="1"/>
    <col min="7685" max="7685" width="37" style="695" customWidth="1"/>
    <col min="7686" max="7686" width="13.25" style="695" customWidth="1"/>
    <col min="7687" max="7687" width="10" style="695" customWidth="1"/>
    <col min="7688" max="7688" width="16.5" style="695" customWidth="1"/>
    <col min="7689" max="7689" width="6.25" style="695" customWidth="1"/>
    <col min="7690" max="7690" width="2.625" style="695" customWidth="1"/>
    <col min="7691" max="7691" width="3.75" style="695" customWidth="1"/>
    <col min="7692" max="7692" width="2.625" style="695" customWidth="1"/>
    <col min="7693" max="7936" width="9" style="695"/>
    <col min="7937" max="7937" width="6.75" style="695" customWidth="1"/>
    <col min="7938" max="7938" width="15" style="695" customWidth="1"/>
    <col min="7939" max="7939" width="9" style="695"/>
    <col min="7940" max="7940" width="5.375" style="695" customWidth="1"/>
    <col min="7941" max="7941" width="37" style="695" customWidth="1"/>
    <col min="7942" max="7942" width="13.25" style="695" customWidth="1"/>
    <col min="7943" max="7943" width="10" style="695" customWidth="1"/>
    <col min="7944" max="7944" width="16.5" style="695" customWidth="1"/>
    <col min="7945" max="7945" width="6.25" style="695" customWidth="1"/>
    <col min="7946" max="7946" width="2.625" style="695" customWidth="1"/>
    <col min="7947" max="7947" width="3.75" style="695" customWidth="1"/>
    <col min="7948" max="7948" width="2.625" style="695" customWidth="1"/>
    <col min="7949" max="8192" width="9" style="695"/>
    <col min="8193" max="8193" width="6.75" style="695" customWidth="1"/>
    <col min="8194" max="8194" width="15" style="695" customWidth="1"/>
    <col min="8195" max="8195" width="9" style="695"/>
    <col min="8196" max="8196" width="5.375" style="695" customWidth="1"/>
    <col min="8197" max="8197" width="37" style="695" customWidth="1"/>
    <col min="8198" max="8198" width="13.25" style="695" customWidth="1"/>
    <col min="8199" max="8199" width="10" style="695" customWidth="1"/>
    <col min="8200" max="8200" width="16.5" style="695" customWidth="1"/>
    <col min="8201" max="8201" width="6.25" style="695" customWidth="1"/>
    <col min="8202" max="8202" width="2.625" style="695" customWidth="1"/>
    <col min="8203" max="8203" width="3.75" style="695" customWidth="1"/>
    <col min="8204" max="8204" width="2.625" style="695" customWidth="1"/>
    <col min="8205" max="8448" width="9" style="695"/>
    <col min="8449" max="8449" width="6.75" style="695" customWidth="1"/>
    <col min="8450" max="8450" width="15" style="695" customWidth="1"/>
    <col min="8451" max="8451" width="9" style="695"/>
    <col min="8452" max="8452" width="5.375" style="695" customWidth="1"/>
    <col min="8453" max="8453" width="37" style="695" customWidth="1"/>
    <col min="8454" max="8454" width="13.25" style="695" customWidth="1"/>
    <col min="8455" max="8455" width="10" style="695" customWidth="1"/>
    <col min="8456" max="8456" width="16.5" style="695" customWidth="1"/>
    <col min="8457" max="8457" width="6.25" style="695" customWidth="1"/>
    <col min="8458" max="8458" width="2.625" style="695" customWidth="1"/>
    <col min="8459" max="8459" width="3.75" style="695" customWidth="1"/>
    <col min="8460" max="8460" width="2.625" style="695" customWidth="1"/>
    <col min="8461" max="8704" width="9" style="695"/>
    <col min="8705" max="8705" width="6.75" style="695" customWidth="1"/>
    <col min="8706" max="8706" width="15" style="695" customWidth="1"/>
    <col min="8707" max="8707" width="9" style="695"/>
    <col min="8708" max="8708" width="5.375" style="695" customWidth="1"/>
    <col min="8709" max="8709" width="37" style="695" customWidth="1"/>
    <col min="8710" max="8710" width="13.25" style="695" customWidth="1"/>
    <col min="8711" max="8711" width="10" style="695" customWidth="1"/>
    <col min="8712" max="8712" width="16.5" style="695" customWidth="1"/>
    <col min="8713" max="8713" width="6.25" style="695" customWidth="1"/>
    <col min="8714" max="8714" width="2.625" style="695" customWidth="1"/>
    <col min="8715" max="8715" width="3.75" style="695" customWidth="1"/>
    <col min="8716" max="8716" width="2.625" style="695" customWidth="1"/>
    <col min="8717" max="8960" width="9" style="695"/>
    <col min="8961" max="8961" width="6.75" style="695" customWidth="1"/>
    <col min="8962" max="8962" width="15" style="695" customWidth="1"/>
    <col min="8963" max="8963" width="9" style="695"/>
    <col min="8964" max="8964" width="5.375" style="695" customWidth="1"/>
    <col min="8965" max="8965" width="37" style="695" customWidth="1"/>
    <col min="8966" max="8966" width="13.25" style="695" customWidth="1"/>
    <col min="8967" max="8967" width="10" style="695" customWidth="1"/>
    <col min="8968" max="8968" width="16.5" style="695" customWidth="1"/>
    <col min="8969" max="8969" width="6.25" style="695" customWidth="1"/>
    <col min="8970" max="8970" width="2.625" style="695" customWidth="1"/>
    <col min="8971" max="8971" width="3.75" style="695" customWidth="1"/>
    <col min="8972" max="8972" width="2.625" style="695" customWidth="1"/>
    <col min="8973" max="9216" width="9" style="695"/>
    <col min="9217" max="9217" width="6.75" style="695" customWidth="1"/>
    <col min="9218" max="9218" width="15" style="695" customWidth="1"/>
    <col min="9219" max="9219" width="9" style="695"/>
    <col min="9220" max="9220" width="5.375" style="695" customWidth="1"/>
    <col min="9221" max="9221" width="37" style="695" customWidth="1"/>
    <col min="9222" max="9222" width="13.25" style="695" customWidth="1"/>
    <col min="9223" max="9223" width="10" style="695" customWidth="1"/>
    <col min="9224" max="9224" width="16.5" style="695" customWidth="1"/>
    <col min="9225" max="9225" width="6.25" style="695" customWidth="1"/>
    <col min="9226" max="9226" width="2.625" style="695" customWidth="1"/>
    <col min="9227" max="9227" width="3.75" style="695" customWidth="1"/>
    <col min="9228" max="9228" width="2.625" style="695" customWidth="1"/>
    <col min="9229" max="9472" width="9" style="695"/>
    <col min="9473" max="9473" width="6.75" style="695" customWidth="1"/>
    <col min="9474" max="9474" width="15" style="695" customWidth="1"/>
    <col min="9475" max="9475" width="9" style="695"/>
    <col min="9476" max="9476" width="5.375" style="695" customWidth="1"/>
    <col min="9477" max="9477" width="37" style="695" customWidth="1"/>
    <col min="9478" max="9478" width="13.25" style="695" customWidth="1"/>
    <col min="9479" max="9479" width="10" style="695" customWidth="1"/>
    <col min="9480" max="9480" width="16.5" style="695" customWidth="1"/>
    <col min="9481" max="9481" width="6.25" style="695" customWidth="1"/>
    <col min="9482" max="9482" width="2.625" style="695" customWidth="1"/>
    <col min="9483" max="9483" width="3.75" style="695" customWidth="1"/>
    <col min="9484" max="9484" width="2.625" style="695" customWidth="1"/>
    <col min="9485" max="9728" width="9" style="695"/>
    <col min="9729" max="9729" width="6.75" style="695" customWidth="1"/>
    <col min="9730" max="9730" width="15" style="695" customWidth="1"/>
    <col min="9731" max="9731" width="9" style="695"/>
    <col min="9732" max="9732" width="5.375" style="695" customWidth="1"/>
    <col min="9733" max="9733" width="37" style="695" customWidth="1"/>
    <col min="9734" max="9734" width="13.25" style="695" customWidth="1"/>
    <col min="9735" max="9735" width="10" style="695" customWidth="1"/>
    <col min="9736" max="9736" width="16.5" style="695" customWidth="1"/>
    <col min="9737" max="9737" width="6.25" style="695" customWidth="1"/>
    <col min="9738" max="9738" width="2.625" style="695" customWidth="1"/>
    <col min="9739" max="9739" width="3.75" style="695" customWidth="1"/>
    <col min="9740" max="9740" width="2.625" style="695" customWidth="1"/>
    <col min="9741" max="9984" width="9" style="695"/>
    <col min="9985" max="9985" width="6.75" style="695" customWidth="1"/>
    <col min="9986" max="9986" width="15" style="695" customWidth="1"/>
    <col min="9987" max="9987" width="9" style="695"/>
    <col min="9988" max="9988" width="5.375" style="695" customWidth="1"/>
    <col min="9989" max="9989" width="37" style="695" customWidth="1"/>
    <col min="9990" max="9990" width="13.25" style="695" customWidth="1"/>
    <col min="9991" max="9991" width="10" style="695" customWidth="1"/>
    <col min="9992" max="9992" width="16.5" style="695" customWidth="1"/>
    <col min="9993" max="9993" width="6.25" style="695" customWidth="1"/>
    <col min="9994" max="9994" width="2.625" style="695" customWidth="1"/>
    <col min="9995" max="9995" width="3.75" style="695" customWidth="1"/>
    <col min="9996" max="9996" width="2.625" style="695" customWidth="1"/>
    <col min="9997" max="10240" width="9" style="695"/>
    <col min="10241" max="10241" width="6.75" style="695" customWidth="1"/>
    <col min="10242" max="10242" width="15" style="695" customWidth="1"/>
    <col min="10243" max="10243" width="9" style="695"/>
    <col min="10244" max="10244" width="5.375" style="695" customWidth="1"/>
    <col min="10245" max="10245" width="37" style="695" customWidth="1"/>
    <col min="10246" max="10246" width="13.25" style="695" customWidth="1"/>
    <col min="10247" max="10247" width="10" style="695" customWidth="1"/>
    <col min="10248" max="10248" width="16.5" style="695" customWidth="1"/>
    <col min="10249" max="10249" width="6.25" style="695" customWidth="1"/>
    <col min="10250" max="10250" width="2.625" style="695" customWidth="1"/>
    <col min="10251" max="10251" width="3.75" style="695" customWidth="1"/>
    <col min="10252" max="10252" width="2.625" style="695" customWidth="1"/>
    <col min="10253" max="10496" width="9" style="695"/>
    <col min="10497" max="10497" width="6.75" style="695" customWidth="1"/>
    <col min="10498" max="10498" width="15" style="695" customWidth="1"/>
    <col min="10499" max="10499" width="9" style="695"/>
    <col min="10500" max="10500" width="5.375" style="695" customWidth="1"/>
    <col min="10501" max="10501" width="37" style="695" customWidth="1"/>
    <col min="10502" max="10502" width="13.25" style="695" customWidth="1"/>
    <col min="10503" max="10503" width="10" style="695" customWidth="1"/>
    <col min="10504" max="10504" width="16.5" style="695" customWidth="1"/>
    <col min="10505" max="10505" width="6.25" style="695" customWidth="1"/>
    <col min="10506" max="10506" width="2.625" style="695" customWidth="1"/>
    <col min="10507" max="10507" width="3.75" style="695" customWidth="1"/>
    <col min="10508" max="10508" width="2.625" style="695" customWidth="1"/>
    <col min="10509" max="10752" width="9" style="695"/>
    <col min="10753" max="10753" width="6.75" style="695" customWidth="1"/>
    <col min="10754" max="10754" width="15" style="695" customWidth="1"/>
    <col min="10755" max="10755" width="9" style="695"/>
    <col min="10756" max="10756" width="5.375" style="695" customWidth="1"/>
    <col min="10757" max="10757" width="37" style="695" customWidth="1"/>
    <col min="10758" max="10758" width="13.25" style="695" customWidth="1"/>
    <col min="10759" max="10759" width="10" style="695" customWidth="1"/>
    <col min="10760" max="10760" width="16.5" style="695" customWidth="1"/>
    <col min="10761" max="10761" width="6.25" style="695" customWidth="1"/>
    <col min="10762" max="10762" width="2.625" style="695" customWidth="1"/>
    <col min="10763" max="10763" width="3.75" style="695" customWidth="1"/>
    <col min="10764" max="10764" width="2.625" style="695" customWidth="1"/>
    <col min="10765" max="11008" width="9" style="695"/>
    <col min="11009" max="11009" width="6.75" style="695" customWidth="1"/>
    <col min="11010" max="11010" width="15" style="695" customWidth="1"/>
    <col min="11011" max="11011" width="9" style="695"/>
    <col min="11012" max="11012" width="5.375" style="695" customWidth="1"/>
    <col min="11013" max="11013" width="37" style="695" customWidth="1"/>
    <col min="11014" max="11014" width="13.25" style="695" customWidth="1"/>
    <col min="11015" max="11015" width="10" style="695" customWidth="1"/>
    <col min="11016" max="11016" width="16.5" style="695" customWidth="1"/>
    <col min="11017" max="11017" width="6.25" style="695" customWidth="1"/>
    <col min="11018" max="11018" width="2.625" style="695" customWidth="1"/>
    <col min="11019" max="11019" width="3.75" style="695" customWidth="1"/>
    <col min="11020" max="11020" width="2.625" style="695" customWidth="1"/>
    <col min="11021" max="11264" width="9" style="695"/>
    <col min="11265" max="11265" width="6.75" style="695" customWidth="1"/>
    <col min="11266" max="11266" width="15" style="695" customWidth="1"/>
    <col min="11267" max="11267" width="9" style="695"/>
    <col min="11268" max="11268" width="5.375" style="695" customWidth="1"/>
    <col min="11269" max="11269" width="37" style="695" customWidth="1"/>
    <col min="11270" max="11270" width="13.25" style="695" customWidth="1"/>
    <col min="11271" max="11271" width="10" style="695" customWidth="1"/>
    <col min="11272" max="11272" width="16.5" style="695" customWidth="1"/>
    <col min="11273" max="11273" width="6.25" style="695" customWidth="1"/>
    <col min="11274" max="11274" width="2.625" style="695" customWidth="1"/>
    <col min="11275" max="11275" width="3.75" style="695" customWidth="1"/>
    <col min="11276" max="11276" width="2.625" style="695" customWidth="1"/>
    <col min="11277" max="11520" width="9" style="695"/>
    <col min="11521" max="11521" width="6.75" style="695" customWidth="1"/>
    <col min="11522" max="11522" width="15" style="695" customWidth="1"/>
    <col min="11523" max="11523" width="9" style="695"/>
    <col min="11524" max="11524" width="5.375" style="695" customWidth="1"/>
    <col min="11525" max="11525" width="37" style="695" customWidth="1"/>
    <col min="11526" max="11526" width="13.25" style="695" customWidth="1"/>
    <col min="11527" max="11527" width="10" style="695" customWidth="1"/>
    <col min="11528" max="11528" width="16.5" style="695" customWidth="1"/>
    <col min="11529" max="11529" width="6.25" style="695" customWidth="1"/>
    <col min="11530" max="11530" width="2.625" style="695" customWidth="1"/>
    <col min="11531" max="11531" width="3.75" style="695" customWidth="1"/>
    <col min="11532" max="11532" width="2.625" style="695" customWidth="1"/>
    <col min="11533" max="11776" width="9" style="695"/>
    <col min="11777" max="11777" width="6.75" style="695" customWidth="1"/>
    <col min="11778" max="11778" width="15" style="695" customWidth="1"/>
    <col min="11779" max="11779" width="9" style="695"/>
    <col min="11780" max="11780" width="5.375" style="695" customWidth="1"/>
    <col min="11781" max="11781" width="37" style="695" customWidth="1"/>
    <col min="11782" max="11782" width="13.25" style="695" customWidth="1"/>
    <col min="11783" max="11783" width="10" style="695" customWidth="1"/>
    <col min="11784" max="11784" width="16.5" style="695" customWidth="1"/>
    <col min="11785" max="11785" width="6.25" style="695" customWidth="1"/>
    <col min="11786" max="11786" width="2.625" style="695" customWidth="1"/>
    <col min="11787" max="11787" width="3.75" style="695" customWidth="1"/>
    <col min="11788" max="11788" width="2.625" style="695" customWidth="1"/>
    <col min="11789" max="12032" width="9" style="695"/>
    <col min="12033" max="12033" width="6.75" style="695" customWidth="1"/>
    <col min="12034" max="12034" width="15" style="695" customWidth="1"/>
    <col min="12035" max="12035" width="9" style="695"/>
    <col min="12036" max="12036" width="5.375" style="695" customWidth="1"/>
    <col min="12037" max="12037" width="37" style="695" customWidth="1"/>
    <col min="12038" max="12038" width="13.25" style="695" customWidth="1"/>
    <col min="12039" max="12039" width="10" style="695" customWidth="1"/>
    <col min="12040" max="12040" width="16.5" style="695" customWidth="1"/>
    <col min="12041" max="12041" width="6.25" style="695" customWidth="1"/>
    <col min="12042" max="12042" width="2.625" style="695" customWidth="1"/>
    <col min="12043" max="12043" width="3.75" style="695" customWidth="1"/>
    <col min="12044" max="12044" width="2.625" style="695" customWidth="1"/>
    <col min="12045" max="12288" width="9" style="695"/>
    <col min="12289" max="12289" width="6.75" style="695" customWidth="1"/>
    <col min="12290" max="12290" width="15" style="695" customWidth="1"/>
    <col min="12291" max="12291" width="9" style="695"/>
    <col min="12292" max="12292" width="5.375" style="695" customWidth="1"/>
    <col min="12293" max="12293" width="37" style="695" customWidth="1"/>
    <col min="12294" max="12294" width="13.25" style="695" customWidth="1"/>
    <col min="12295" max="12295" width="10" style="695" customWidth="1"/>
    <col min="12296" max="12296" width="16.5" style="695" customWidth="1"/>
    <col min="12297" max="12297" width="6.25" style="695" customWidth="1"/>
    <col min="12298" max="12298" width="2.625" style="695" customWidth="1"/>
    <col min="12299" max="12299" width="3.75" style="695" customWidth="1"/>
    <col min="12300" max="12300" width="2.625" style="695" customWidth="1"/>
    <col min="12301" max="12544" width="9" style="695"/>
    <col min="12545" max="12545" width="6.75" style="695" customWidth="1"/>
    <col min="12546" max="12546" width="15" style="695" customWidth="1"/>
    <col min="12547" max="12547" width="9" style="695"/>
    <col min="12548" max="12548" width="5.375" style="695" customWidth="1"/>
    <col min="12549" max="12549" width="37" style="695" customWidth="1"/>
    <col min="12550" max="12550" width="13.25" style="695" customWidth="1"/>
    <col min="12551" max="12551" width="10" style="695" customWidth="1"/>
    <col min="12552" max="12552" width="16.5" style="695" customWidth="1"/>
    <col min="12553" max="12553" width="6.25" style="695" customWidth="1"/>
    <col min="12554" max="12554" width="2.625" style="695" customWidth="1"/>
    <col min="12555" max="12555" width="3.75" style="695" customWidth="1"/>
    <col min="12556" max="12556" width="2.625" style="695" customWidth="1"/>
    <col min="12557" max="12800" width="9" style="695"/>
    <col min="12801" max="12801" width="6.75" style="695" customWidth="1"/>
    <col min="12802" max="12802" width="15" style="695" customWidth="1"/>
    <col min="12803" max="12803" width="9" style="695"/>
    <col min="12804" max="12804" width="5.375" style="695" customWidth="1"/>
    <col min="12805" max="12805" width="37" style="695" customWidth="1"/>
    <col min="12806" max="12806" width="13.25" style="695" customWidth="1"/>
    <col min="12807" max="12807" width="10" style="695" customWidth="1"/>
    <col min="12808" max="12808" width="16.5" style="695" customWidth="1"/>
    <col min="12809" max="12809" width="6.25" style="695" customWidth="1"/>
    <col min="12810" max="12810" width="2.625" style="695" customWidth="1"/>
    <col min="12811" max="12811" width="3.75" style="695" customWidth="1"/>
    <col min="12812" max="12812" width="2.625" style="695" customWidth="1"/>
    <col min="12813" max="13056" width="9" style="695"/>
    <col min="13057" max="13057" width="6.75" style="695" customWidth="1"/>
    <col min="13058" max="13058" width="15" style="695" customWidth="1"/>
    <col min="13059" max="13059" width="9" style="695"/>
    <col min="13060" max="13060" width="5.375" style="695" customWidth="1"/>
    <col min="13061" max="13061" width="37" style="695" customWidth="1"/>
    <col min="13062" max="13062" width="13.25" style="695" customWidth="1"/>
    <col min="13063" max="13063" width="10" style="695" customWidth="1"/>
    <col min="13064" max="13064" width="16.5" style="695" customWidth="1"/>
    <col min="13065" max="13065" width="6.25" style="695" customWidth="1"/>
    <col min="13066" max="13066" width="2.625" style="695" customWidth="1"/>
    <col min="13067" max="13067" width="3.75" style="695" customWidth="1"/>
    <col min="13068" max="13068" width="2.625" style="695" customWidth="1"/>
    <col min="13069" max="13312" width="9" style="695"/>
    <col min="13313" max="13313" width="6.75" style="695" customWidth="1"/>
    <col min="13314" max="13314" width="15" style="695" customWidth="1"/>
    <col min="13315" max="13315" width="9" style="695"/>
    <col min="13316" max="13316" width="5.375" style="695" customWidth="1"/>
    <col min="13317" max="13317" width="37" style="695" customWidth="1"/>
    <col min="13318" max="13318" width="13.25" style="695" customWidth="1"/>
    <col min="13319" max="13319" width="10" style="695" customWidth="1"/>
    <col min="13320" max="13320" width="16.5" style="695" customWidth="1"/>
    <col min="13321" max="13321" width="6.25" style="695" customWidth="1"/>
    <col min="13322" max="13322" width="2.625" style="695" customWidth="1"/>
    <col min="13323" max="13323" width="3.75" style="695" customWidth="1"/>
    <col min="13324" max="13324" width="2.625" style="695" customWidth="1"/>
    <col min="13325" max="13568" width="9" style="695"/>
    <col min="13569" max="13569" width="6.75" style="695" customWidth="1"/>
    <col min="13570" max="13570" width="15" style="695" customWidth="1"/>
    <col min="13571" max="13571" width="9" style="695"/>
    <col min="13572" max="13572" width="5.375" style="695" customWidth="1"/>
    <col min="13573" max="13573" width="37" style="695" customWidth="1"/>
    <col min="13574" max="13574" width="13.25" style="695" customWidth="1"/>
    <col min="13575" max="13575" width="10" style="695" customWidth="1"/>
    <col min="13576" max="13576" width="16.5" style="695" customWidth="1"/>
    <col min="13577" max="13577" width="6.25" style="695" customWidth="1"/>
    <col min="13578" max="13578" width="2.625" style="695" customWidth="1"/>
    <col min="13579" max="13579" width="3.75" style="695" customWidth="1"/>
    <col min="13580" max="13580" width="2.625" style="695" customWidth="1"/>
    <col min="13581" max="13824" width="9" style="695"/>
    <col min="13825" max="13825" width="6.75" style="695" customWidth="1"/>
    <col min="13826" max="13826" width="15" style="695" customWidth="1"/>
    <col min="13827" max="13827" width="9" style="695"/>
    <col min="13828" max="13828" width="5.375" style="695" customWidth="1"/>
    <col min="13829" max="13829" width="37" style="695" customWidth="1"/>
    <col min="13830" max="13830" width="13.25" style="695" customWidth="1"/>
    <col min="13831" max="13831" width="10" style="695" customWidth="1"/>
    <col min="13832" max="13832" width="16.5" style="695" customWidth="1"/>
    <col min="13833" max="13833" width="6.25" style="695" customWidth="1"/>
    <col min="13834" max="13834" width="2.625" style="695" customWidth="1"/>
    <col min="13835" max="13835" width="3.75" style="695" customWidth="1"/>
    <col min="13836" max="13836" width="2.625" style="695" customWidth="1"/>
    <col min="13837" max="14080" width="9" style="695"/>
    <col min="14081" max="14081" width="6.75" style="695" customWidth="1"/>
    <col min="14082" max="14082" width="15" style="695" customWidth="1"/>
    <col min="14083" max="14083" width="9" style="695"/>
    <col min="14084" max="14084" width="5.375" style="695" customWidth="1"/>
    <col min="14085" max="14085" width="37" style="695" customWidth="1"/>
    <col min="14086" max="14086" width="13.25" style="695" customWidth="1"/>
    <col min="14087" max="14087" width="10" style="695" customWidth="1"/>
    <col min="14088" max="14088" width="16.5" style="695" customWidth="1"/>
    <col min="14089" max="14089" width="6.25" style="695" customWidth="1"/>
    <col min="14090" max="14090" width="2.625" style="695" customWidth="1"/>
    <col min="14091" max="14091" width="3.75" style="695" customWidth="1"/>
    <col min="14092" max="14092" width="2.625" style="695" customWidth="1"/>
    <col min="14093" max="14336" width="9" style="695"/>
    <col min="14337" max="14337" width="6.75" style="695" customWidth="1"/>
    <col min="14338" max="14338" width="15" style="695" customWidth="1"/>
    <col min="14339" max="14339" width="9" style="695"/>
    <col min="14340" max="14340" width="5.375" style="695" customWidth="1"/>
    <col min="14341" max="14341" width="37" style="695" customWidth="1"/>
    <col min="14342" max="14342" width="13.25" style="695" customWidth="1"/>
    <col min="14343" max="14343" width="10" style="695" customWidth="1"/>
    <col min="14344" max="14344" width="16.5" style="695" customWidth="1"/>
    <col min="14345" max="14345" width="6.25" style="695" customWidth="1"/>
    <col min="14346" max="14346" width="2.625" style="695" customWidth="1"/>
    <col min="14347" max="14347" width="3.75" style="695" customWidth="1"/>
    <col min="14348" max="14348" width="2.625" style="695" customWidth="1"/>
    <col min="14349" max="14592" width="9" style="695"/>
    <col min="14593" max="14593" width="6.75" style="695" customWidth="1"/>
    <col min="14594" max="14594" width="15" style="695" customWidth="1"/>
    <col min="14595" max="14595" width="9" style="695"/>
    <col min="14596" max="14596" width="5.375" style="695" customWidth="1"/>
    <col min="14597" max="14597" width="37" style="695" customWidth="1"/>
    <col min="14598" max="14598" width="13.25" style="695" customWidth="1"/>
    <col min="14599" max="14599" width="10" style="695" customWidth="1"/>
    <col min="14600" max="14600" width="16.5" style="695" customWidth="1"/>
    <col min="14601" max="14601" width="6.25" style="695" customWidth="1"/>
    <col min="14602" max="14602" width="2.625" style="695" customWidth="1"/>
    <col min="14603" max="14603" width="3.75" style="695" customWidth="1"/>
    <col min="14604" max="14604" width="2.625" style="695" customWidth="1"/>
    <col min="14605" max="14848" width="9" style="695"/>
    <col min="14849" max="14849" width="6.75" style="695" customWidth="1"/>
    <col min="14850" max="14850" width="15" style="695" customWidth="1"/>
    <col min="14851" max="14851" width="9" style="695"/>
    <col min="14852" max="14852" width="5.375" style="695" customWidth="1"/>
    <col min="14853" max="14853" width="37" style="695" customWidth="1"/>
    <col min="14854" max="14854" width="13.25" style="695" customWidth="1"/>
    <col min="14855" max="14855" width="10" style="695" customWidth="1"/>
    <col min="14856" max="14856" width="16.5" style="695" customWidth="1"/>
    <col min="14857" max="14857" width="6.25" style="695" customWidth="1"/>
    <col min="14858" max="14858" width="2.625" style="695" customWidth="1"/>
    <col min="14859" max="14859" width="3.75" style="695" customWidth="1"/>
    <col min="14860" max="14860" width="2.625" style="695" customWidth="1"/>
    <col min="14861" max="15104" width="9" style="695"/>
    <col min="15105" max="15105" width="6.75" style="695" customWidth="1"/>
    <col min="15106" max="15106" width="15" style="695" customWidth="1"/>
    <col min="15107" max="15107" width="9" style="695"/>
    <col min="15108" max="15108" width="5.375" style="695" customWidth="1"/>
    <col min="15109" max="15109" width="37" style="695" customWidth="1"/>
    <col min="15110" max="15110" width="13.25" style="695" customWidth="1"/>
    <col min="15111" max="15111" width="10" style="695" customWidth="1"/>
    <col min="15112" max="15112" width="16.5" style="695" customWidth="1"/>
    <col min="15113" max="15113" width="6.25" style="695" customWidth="1"/>
    <col min="15114" max="15114" width="2.625" style="695" customWidth="1"/>
    <col min="15115" max="15115" width="3.75" style="695" customWidth="1"/>
    <col min="15116" max="15116" width="2.625" style="695" customWidth="1"/>
    <col min="15117" max="15360" width="9" style="695"/>
    <col min="15361" max="15361" width="6.75" style="695" customWidth="1"/>
    <col min="15362" max="15362" width="15" style="695" customWidth="1"/>
    <col min="15363" max="15363" width="9" style="695"/>
    <col min="15364" max="15364" width="5.375" style="695" customWidth="1"/>
    <col min="15365" max="15365" width="37" style="695" customWidth="1"/>
    <col min="15366" max="15366" width="13.25" style="695" customWidth="1"/>
    <col min="15367" max="15367" width="10" style="695" customWidth="1"/>
    <col min="15368" max="15368" width="16.5" style="695" customWidth="1"/>
    <col min="15369" max="15369" width="6.25" style="695" customWidth="1"/>
    <col min="15370" max="15370" width="2.625" style="695" customWidth="1"/>
    <col min="15371" max="15371" width="3.75" style="695" customWidth="1"/>
    <col min="15372" max="15372" width="2.625" style="695" customWidth="1"/>
    <col min="15373" max="15616" width="9" style="695"/>
    <col min="15617" max="15617" width="6.75" style="695" customWidth="1"/>
    <col min="15618" max="15618" width="15" style="695" customWidth="1"/>
    <col min="15619" max="15619" width="9" style="695"/>
    <col min="15620" max="15620" width="5.375" style="695" customWidth="1"/>
    <col min="15621" max="15621" width="37" style="695" customWidth="1"/>
    <col min="15622" max="15622" width="13.25" style="695" customWidth="1"/>
    <col min="15623" max="15623" width="10" style="695" customWidth="1"/>
    <col min="15624" max="15624" width="16.5" style="695" customWidth="1"/>
    <col min="15625" max="15625" width="6.25" style="695" customWidth="1"/>
    <col min="15626" max="15626" width="2.625" style="695" customWidth="1"/>
    <col min="15627" max="15627" width="3.75" style="695" customWidth="1"/>
    <col min="15628" max="15628" width="2.625" style="695" customWidth="1"/>
    <col min="15629" max="15872" width="9" style="695"/>
    <col min="15873" max="15873" width="6.75" style="695" customWidth="1"/>
    <col min="15874" max="15874" width="15" style="695" customWidth="1"/>
    <col min="15875" max="15875" width="9" style="695"/>
    <col min="15876" max="15876" width="5.375" style="695" customWidth="1"/>
    <col min="15877" max="15877" width="37" style="695" customWidth="1"/>
    <col min="15878" max="15878" width="13.25" style="695" customWidth="1"/>
    <col min="15879" max="15879" width="10" style="695" customWidth="1"/>
    <col min="15880" max="15880" width="16.5" style="695" customWidth="1"/>
    <col min="15881" max="15881" width="6.25" style="695" customWidth="1"/>
    <col min="15882" max="15882" width="2.625" style="695" customWidth="1"/>
    <col min="15883" max="15883" width="3.75" style="695" customWidth="1"/>
    <col min="15884" max="15884" width="2.625" style="695" customWidth="1"/>
    <col min="15885" max="16128" width="9" style="695"/>
    <col min="16129" max="16129" width="6.75" style="695" customWidth="1"/>
    <col min="16130" max="16130" width="15" style="695" customWidth="1"/>
    <col min="16131" max="16131" width="9" style="695"/>
    <col min="16132" max="16132" width="5.375" style="695" customWidth="1"/>
    <col min="16133" max="16133" width="37" style="695" customWidth="1"/>
    <col min="16134" max="16134" width="13.25" style="695" customWidth="1"/>
    <col min="16135" max="16135" width="10" style="695" customWidth="1"/>
    <col min="16136" max="16136" width="16.5" style="695" customWidth="1"/>
    <col min="16137" max="16137" width="6.25" style="695" customWidth="1"/>
    <col min="16138" max="16138" width="2.625" style="695" customWidth="1"/>
    <col min="16139" max="16139" width="3.75" style="695" customWidth="1"/>
    <col min="16140" max="16140" width="2.625" style="695" customWidth="1"/>
    <col min="16141" max="16384" width="9" style="695"/>
  </cols>
  <sheetData>
    <row r="1" spans="1:12" ht="15" customHeight="1"/>
    <row r="2" spans="1:12" ht="24">
      <c r="A2" s="2094" t="s">
        <v>2309</v>
      </c>
      <c r="B2" s="2094"/>
      <c r="C2" s="2094"/>
      <c r="D2" s="2094"/>
      <c r="E2" s="2094"/>
      <c r="F2" s="2094"/>
      <c r="G2" s="2094"/>
      <c r="H2" s="2094"/>
      <c r="I2" s="2094"/>
      <c r="J2" s="2094"/>
      <c r="K2" s="2094"/>
      <c r="L2" s="2094"/>
    </row>
    <row r="3" spans="1:12" ht="24.75" customHeight="1">
      <c r="A3" s="696" t="s">
        <v>2310</v>
      </c>
      <c r="B3" s="2095" t="s">
        <v>489</v>
      </c>
      <c r="C3" s="2095"/>
      <c r="D3" s="2095"/>
      <c r="E3" s="2061"/>
      <c r="F3" s="2061"/>
      <c r="G3" s="2061"/>
      <c r="H3" s="2061"/>
      <c r="I3" s="2061"/>
      <c r="J3" s="2061"/>
      <c r="K3" s="2061"/>
      <c r="L3" s="2061"/>
    </row>
    <row r="4" spans="1:12" ht="7.5" customHeight="1"/>
    <row r="5" spans="1:12" ht="37.5" customHeight="1">
      <c r="A5" s="2062" t="s">
        <v>2311</v>
      </c>
      <c r="B5" s="2063"/>
      <c r="C5" s="697" t="s">
        <v>2312</v>
      </c>
      <c r="D5" s="2064" t="s">
        <v>2313</v>
      </c>
      <c r="E5" s="2064"/>
      <c r="F5" s="697" t="s">
        <v>2314</v>
      </c>
      <c r="G5" s="698" t="s">
        <v>2315</v>
      </c>
      <c r="H5" s="699" t="s">
        <v>2316</v>
      </c>
      <c r="I5" s="2065" t="s">
        <v>2317</v>
      </c>
      <c r="J5" s="2063"/>
      <c r="K5" s="2063"/>
      <c r="L5" s="2066"/>
    </row>
    <row r="6" spans="1:12" ht="18.75" customHeight="1">
      <c r="A6" s="2097" t="s">
        <v>2318</v>
      </c>
      <c r="B6" s="2098"/>
      <c r="C6" s="2101" t="s">
        <v>2319</v>
      </c>
      <c r="D6" s="2103" t="s">
        <v>2320</v>
      </c>
      <c r="E6" s="2103"/>
      <c r="F6" s="2101" t="s">
        <v>2321</v>
      </c>
      <c r="G6" s="2101" t="s">
        <v>2322</v>
      </c>
      <c r="H6" s="2105">
        <v>4085</v>
      </c>
      <c r="I6" s="700">
        <v>26</v>
      </c>
      <c r="J6" s="701" t="s">
        <v>90</v>
      </c>
      <c r="K6" s="702">
        <v>9</v>
      </c>
      <c r="L6" s="703" t="s">
        <v>2323</v>
      </c>
    </row>
    <row r="7" spans="1:12" ht="18.75" customHeight="1">
      <c r="A7" s="2099"/>
      <c r="B7" s="2100"/>
      <c r="C7" s="2102"/>
      <c r="D7" s="2104"/>
      <c r="E7" s="2104"/>
      <c r="F7" s="2102"/>
      <c r="G7" s="2102"/>
      <c r="H7" s="2106"/>
      <c r="I7" s="704">
        <v>27</v>
      </c>
      <c r="J7" s="705" t="s">
        <v>90</v>
      </c>
      <c r="K7" s="706">
        <v>3</v>
      </c>
      <c r="L7" s="707" t="s">
        <v>2323</v>
      </c>
    </row>
    <row r="8" spans="1:12" ht="18.75" customHeight="1">
      <c r="A8" s="2107"/>
      <c r="B8" s="2108"/>
      <c r="C8" s="2109"/>
      <c r="D8" s="2110"/>
      <c r="E8" s="2110"/>
      <c r="F8" s="2111"/>
      <c r="G8" s="2109"/>
      <c r="H8" s="2096"/>
      <c r="I8" s="708"/>
      <c r="J8" s="709" t="s">
        <v>90</v>
      </c>
      <c r="K8" s="710"/>
      <c r="L8" s="711" t="s">
        <v>2323</v>
      </c>
    </row>
    <row r="9" spans="1:12" ht="18.75" customHeight="1">
      <c r="A9" s="2099"/>
      <c r="B9" s="2100"/>
      <c r="C9" s="2109"/>
      <c r="D9" s="2110"/>
      <c r="E9" s="2110"/>
      <c r="F9" s="2111"/>
      <c r="G9" s="2109"/>
      <c r="H9" s="2096"/>
      <c r="I9" s="704"/>
      <c r="J9" s="705" t="s">
        <v>90</v>
      </c>
      <c r="K9" s="706"/>
      <c r="L9" s="707" t="s">
        <v>2323</v>
      </c>
    </row>
    <row r="10" spans="1:12" ht="18.75" customHeight="1">
      <c r="A10" s="2112"/>
      <c r="B10" s="2113"/>
      <c r="C10" s="2116"/>
      <c r="D10" s="2117"/>
      <c r="E10" s="2117"/>
      <c r="F10" s="2118"/>
      <c r="G10" s="2116"/>
      <c r="H10" s="2120"/>
      <c r="I10" s="708"/>
      <c r="J10" s="709" t="s">
        <v>90</v>
      </c>
      <c r="K10" s="710"/>
      <c r="L10" s="711" t="s">
        <v>2323</v>
      </c>
    </row>
    <row r="11" spans="1:12" ht="18.75" customHeight="1">
      <c r="A11" s="2114"/>
      <c r="B11" s="2115"/>
      <c r="C11" s="2102"/>
      <c r="D11" s="2104"/>
      <c r="E11" s="2104"/>
      <c r="F11" s="2119"/>
      <c r="G11" s="2102"/>
      <c r="H11" s="2106"/>
      <c r="I11" s="704"/>
      <c r="J11" s="705" t="s">
        <v>90</v>
      </c>
      <c r="K11" s="706"/>
      <c r="L11" s="707" t="s">
        <v>2323</v>
      </c>
    </row>
    <row r="12" spans="1:12" ht="18.75" customHeight="1">
      <c r="A12" s="2121"/>
      <c r="B12" s="2122"/>
      <c r="C12" s="2109"/>
      <c r="D12" s="2110"/>
      <c r="E12" s="2110"/>
      <c r="F12" s="2111"/>
      <c r="G12" s="2109"/>
      <c r="H12" s="2096"/>
      <c r="I12" s="708"/>
      <c r="J12" s="709" t="s">
        <v>90</v>
      </c>
      <c r="K12" s="710"/>
      <c r="L12" s="711" t="s">
        <v>2323</v>
      </c>
    </row>
    <row r="13" spans="1:12" ht="18.75" customHeight="1">
      <c r="A13" s="2121"/>
      <c r="B13" s="2122"/>
      <c r="C13" s="2109"/>
      <c r="D13" s="2110"/>
      <c r="E13" s="2110"/>
      <c r="F13" s="2111"/>
      <c r="G13" s="2109"/>
      <c r="H13" s="2096"/>
      <c r="I13" s="704"/>
      <c r="J13" s="705" t="s">
        <v>90</v>
      </c>
      <c r="K13" s="706"/>
      <c r="L13" s="707" t="s">
        <v>2323</v>
      </c>
    </row>
    <row r="14" spans="1:12" ht="18.75" customHeight="1">
      <c r="A14" s="2112"/>
      <c r="B14" s="2113"/>
      <c r="C14" s="2116"/>
      <c r="D14" s="2117"/>
      <c r="E14" s="2117"/>
      <c r="F14" s="2118"/>
      <c r="G14" s="2116"/>
      <c r="H14" s="2120"/>
      <c r="I14" s="708"/>
      <c r="J14" s="709" t="s">
        <v>90</v>
      </c>
      <c r="K14" s="710"/>
      <c r="L14" s="711" t="s">
        <v>2323</v>
      </c>
    </row>
    <row r="15" spans="1:12" ht="18.75" customHeight="1">
      <c r="A15" s="2114"/>
      <c r="B15" s="2115"/>
      <c r="C15" s="2102"/>
      <c r="D15" s="2104"/>
      <c r="E15" s="2104"/>
      <c r="F15" s="2119"/>
      <c r="G15" s="2102"/>
      <c r="H15" s="2106"/>
      <c r="I15" s="704"/>
      <c r="J15" s="705" t="s">
        <v>90</v>
      </c>
      <c r="K15" s="706"/>
      <c r="L15" s="707" t="s">
        <v>2323</v>
      </c>
    </row>
    <row r="16" spans="1:12" ht="18.75" customHeight="1">
      <c r="A16" s="2121"/>
      <c r="B16" s="2122"/>
      <c r="C16" s="2109"/>
      <c r="D16" s="2110"/>
      <c r="E16" s="2110"/>
      <c r="F16" s="2111"/>
      <c r="G16" s="2109"/>
      <c r="H16" s="2096"/>
      <c r="I16" s="708"/>
      <c r="J16" s="709" t="s">
        <v>90</v>
      </c>
      <c r="K16" s="710"/>
      <c r="L16" s="711" t="s">
        <v>2323</v>
      </c>
    </row>
    <row r="17" spans="1:12" ht="18.75" customHeight="1">
      <c r="A17" s="2121"/>
      <c r="B17" s="2122"/>
      <c r="C17" s="2109"/>
      <c r="D17" s="2110"/>
      <c r="E17" s="2110"/>
      <c r="F17" s="2111"/>
      <c r="G17" s="2109"/>
      <c r="H17" s="2096"/>
      <c r="I17" s="704"/>
      <c r="J17" s="705" t="s">
        <v>90</v>
      </c>
      <c r="K17" s="706"/>
      <c r="L17" s="707" t="s">
        <v>2323</v>
      </c>
    </row>
    <row r="18" spans="1:12" ht="18.75" customHeight="1">
      <c r="A18" s="2112"/>
      <c r="B18" s="2113"/>
      <c r="C18" s="2116"/>
      <c r="D18" s="2117"/>
      <c r="E18" s="2117"/>
      <c r="F18" s="2118"/>
      <c r="G18" s="2116"/>
      <c r="H18" s="2120"/>
      <c r="I18" s="708"/>
      <c r="J18" s="709" t="s">
        <v>90</v>
      </c>
      <c r="K18" s="710"/>
      <c r="L18" s="711" t="s">
        <v>2323</v>
      </c>
    </row>
    <row r="19" spans="1:12" ht="18.75" customHeight="1">
      <c r="A19" s="2121"/>
      <c r="B19" s="2122"/>
      <c r="C19" s="2109"/>
      <c r="D19" s="2110"/>
      <c r="E19" s="2110"/>
      <c r="F19" s="2111"/>
      <c r="G19" s="2109"/>
      <c r="H19" s="2096"/>
      <c r="I19" s="704"/>
      <c r="J19" s="705" t="s">
        <v>90</v>
      </c>
      <c r="K19" s="706"/>
      <c r="L19" s="707" t="s">
        <v>2323</v>
      </c>
    </row>
    <row r="20" spans="1:12" ht="18.75" customHeight="1">
      <c r="A20" s="2112"/>
      <c r="B20" s="2113"/>
      <c r="C20" s="2116"/>
      <c r="D20" s="2117"/>
      <c r="E20" s="2117"/>
      <c r="F20" s="2118"/>
      <c r="G20" s="2116"/>
      <c r="H20" s="2120"/>
      <c r="I20" s="708"/>
      <c r="J20" s="709" t="s">
        <v>90</v>
      </c>
      <c r="K20" s="710"/>
      <c r="L20" s="711" t="s">
        <v>2323</v>
      </c>
    </row>
    <row r="21" spans="1:12" ht="18.75" customHeight="1">
      <c r="A21" s="2114"/>
      <c r="B21" s="2115"/>
      <c r="C21" s="2102"/>
      <c r="D21" s="2104"/>
      <c r="E21" s="2104"/>
      <c r="F21" s="2119"/>
      <c r="G21" s="2102"/>
      <c r="H21" s="2106"/>
      <c r="I21" s="704"/>
      <c r="J21" s="705" t="s">
        <v>90</v>
      </c>
      <c r="K21" s="706"/>
      <c r="L21" s="707" t="s">
        <v>2323</v>
      </c>
    </row>
    <row r="22" spans="1:12" ht="18.75" customHeight="1">
      <c r="A22" s="2121"/>
      <c r="B22" s="2122"/>
      <c r="C22" s="2109"/>
      <c r="D22" s="2110"/>
      <c r="E22" s="2110"/>
      <c r="F22" s="2111"/>
      <c r="G22" s="2109"/>
      <c r="H22" s="2096"/>
      <c r="I22" s="708"/>
      <c r="J22" s="709" t="s">
        <v>90</v>
      </c>
      <c r="K22" s="710"/>
      <c r="L22" s="711" t="s">
        <v>2323</v>
      </c>
    </row>
    <row r="23" spans="1:12" ht="18.75" customHeight="1">
      <c r="A23" s="2123"/>
      <c r="B23" s="2124"/>
      <c r="C23" s="2125"/>
      <c r="D23" s="2126"/>
      <c r="E23" s="2126"/>
      <c r="F23" s="2127"/>
      <c r="G23" s="2125"/>
      <c r="H23" s="2128"/>
      <c r="I23" s="704"/>
      <c r="J23" s="705" t="s">
        <v>90</v>
      </c>
      <c r="K23" s="706"/>
      <c r="L23" s="707" t="s">
        <v>2323</v>
      </c>
    </row>
    <row r="24" spans="1:12" s="712" customFormat="1" ht="15" customHeight="1">
      <c r="A24" s="2087" t="s">
        <v>752</v>
      </c>
      <c r="B24" s="2087"/>
      <c r="C24" s="2087"/>
      <c r="D24" s="2087"/>
      <c r="E24" s="2087"/>
      <c r="F24" s="2087"/>
      <c r="G24" s="2087"/>
      <c r="H24" s="2087"/>
      <c r="I24" s="2087"/>
      <c r="J24" s="2087"/>
      <c r="K24" s="2087"/>
      <c r="L24" s="2087"/>
    </row>
    <row r="25" spans="1:12" s="712" customFormat="1" ht="15" customHeight="1">
      <c r="A25" s="713" t="s">
        <v>2324</v>
      </c>
      <c r="B25" s="714"/>
      <c r="C25" s="714"/>
      <c r="D25" s="714"/>
      <c r="E25" s="714"/>
      <c r="F25" s="714"/>
      <c r="G25" s="714"/>
      <c r="H25" s="714"/>
      <c r="I25" s="714"/>
      <c r="J25" s="714"/>
      <c r="K25" s="714"/>
      <c r="L25" s="714"/>
    </row>
    <row r="26" spans="1:12" s="712" customFormat="1" ht="15" customHeight="1">
      <c r="A26" s="715" t="s">
        <v>2325</v>
      </c>
      <c r="B26" s="715"/>
      <c r="C26" s="715"/>
      <c r="D26" s="715"/>
      <c r="E26" s="715"/>
      <c r="F26" s="715"/>
      <c r="G26" s="715"/>
      <c r="H26" s="715"/>
      <c r="I26" s="715"/>
      <c r="J26" s="715"/>
      <c r="K26" s="715"/>
      <c r="L26" s="715"/>
    </row>
    <row r="27" spans="1:12" s="712" customFormat="1" ht="15" customHeight="1">
      <c r="A27" s="715" t="s">
        <v>2326</v>
      </c>
      <c r="B27" s="715"/>
      <c r="C27" s="715"/>
      <c r="D27" s="715"/>
      <c r="E27" s="715"/>
      <c r="F27" s="715"/>
      <c r="G27" s="715"/>
      <c r="H27" s="715"/>
      <c r="I27" s="715"/>
      <c r="J27" s="715"/>
      <c r="K27" s="715"/>
      <c r="L27" s="715"/>
    </row>
    <row r="28" spans="1:12" s="712" customFormat="1" ht="15" customHeight="1">
      <c r="A28" s="715" t="s">
        <v>2327</v>
      </c>
      <c r="B28" s="715"/>
      <c r="C28" s="715"/>
      <c r="D28" s="715"/>
      <c r="E28" s="715"/>
      <c r="F28" s="715"/>
      <c r="G28" s="715"/>
      <c r="H28" s="715"/>
      <c r="I28" s="715"/>
      <c r="J28" s="715"/>
      <c r="K28" s="715"/>
      <c r="L28" s="715"/>
    </row>
    <row r="29" spans="1:12" s="712" customFormat="1" ht="15" customHeight="1">
      <c r="A29" s="715" t="s">
        <v>2328</v>
      </c>
      <c r="B29" s="715"/>
      <c r="C29" s="715"/>
      <c r="D29" s="715"/>
      <c r="E29" s="715"/>
      <c r="F29" s="715"/>
      <c r="G29" s="715"/>
      <c r="H29" s="715"/>
      <c r="I29" s="715"/>
      <c r="J29" s="715"/>
      <c r="K29" s="715"/>
      <c r="L29" s="715"/>
    </row>
    <row r="30" spans="1:12" s="712" customFormat="1" ht="15" customHeight="1">
      <c r="A30" s="712" t="s">
        <v>2329</v>
      </c>
    </row>
  </sheetData>
  <sheetProtection password="8A15" sheet="1" objects="1" scenarios="1"/>
  <mergeCells count="61">
    <mergeCell ref="A24:L24"/>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A2:L2"/>
    <mergeCell ref="B3:D3"/>
    <mergeCell ref="E3:L3"/>
    <mergeCell ref="A5:B5"/>
    <mergeCell ref="D5:E5"/>
    <mergeCell ref="I5:L5"/>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85" zoomScaleNormal="85" workbookViewId="0">
      <selection activeCell="B3" sqref="B3:C3"/>
    </sheetView>
  </sheetViews>
  <sheetFormatPr defaultRowHeight="11.25"/>
  <cols>
    <col min="1" max="1" width="8.25" style="695" customWidth="1"/>
    <col min="2" max="2" width="13.875" style="695" customWidth="1"/>
    <col min="3" max="3" width="5.375" style="695" customWidth="1"/>
    <col min="4" max="4" width="32.5" style="695" customWidth="1"/>
    <col min="5" max="5" width="24.625" style="695" customWidth="1"/>
    <col min="6" max="6" width="12.625" style="695" bestFit="1" customWidth="1"/>
    <col min="7" max="7" width="16.5" style="695" customWidth="1"/>
    <col min="8" max="8" width="6.25" style="695" customWidth="1"/>
    <col min="9" max="9" width="2.625" style="695" customWidth="1"/>
    <col min="10" max="10" width="3.75" style="695" customWidth="1"/>
    <col min="11" max="11" width="2.625" style="695" customWidth="1"/>
    <col min="12" max="256" width="9" style="695"/>
    <col min="257" max="257" width="8.25" style="695" customWidth="1"/>
    <col min="258" max="258" width="13.875" style="695" customWidth="1"/>
    <col min="259" max="259" width="5.375" style="695" customWidth="1"/>
    <col min="260" max="260" width="32.5" style="695" customWidth="1"/>
    <col min="261" max="261" width="24.625" style="695" customWidth="1"/>
    <col min="262" max="262" width="12.625" style="695" bestFit="1" customWidth="1"/>
    <col min="263" max="263" width="16.5" style="695" customWidth="1"/>
    <col min="264" max="264" width="6.25" style="695" customWidth="1"/>
    <col min="265" max="265" width="2.625" style="695" customWidth="1"/>
    <col min="266" max="266" width="3.75" style="695" customWidth="1"/>
    <col min="267" max="267" width="2.625" style="695" customWidth="1"/>
    <col min="268" max="512" width="9" style="695"/>
    <col min="513" max="513" width="8.25" style="695" customWidth="1"/>
    <col min="514" max="514" width="13.875" style="695" customWidth="1"/>
    <col min="515" max="515" width="5.375" style="695" customWidth="1"/>
    <col min="516" max="516" width="32.5" style="695" customWidth="1"/>
    <col min="517" max="517" width="24.625" style="695" customWidth="1"/>
    <col min="518" max="518" width="12.625" style="695" bestFit="1" customWidth="1"/>
    <col min="519" max="519" width="16.5" style="695" customWidth="1"/>
    <col min="520" max="520" width="6.25" style="695" customWidth="1"/>
    <col min="521" max="521" width="2.625" style="695" customWidth="1"/>
    <col min="522" max="522" width="3.75" style="695" customWidth="1"/>
    <col min="523" max="523" width="2.625" style="695" customWidth="1"/>
    <col min="524" max="768" width="9" style="695"/>
    <col min="769" max="769" width="8.25" style="695" customWidth="1"/>
    <col min="770" max="770" width="13.875" style="695" customWidth="1"/>
    <col min="771" max="771" width="5.375" style="695" customWidth="1"/>
    <col min="772" max="772" width="32.5" style="695" customWidth="1"/>
    <col min="773" max="773" width="24.625" style="695" customWidth="1"/>
    <col min="774" max="774" width="12.625" style="695" bestFit="1" customWidth="1"/>
    <col min="775" max="775" width="16.5" style="695" customWidth="1"/>
    <col min="776" max="776" width="6.25" style="695" customWidth="1"/>
    <col min="777" max="777" width="2.625" style="695" customWidth="1"/>
    <col min="778" max="778" width="3.75" style="695" customWidth="1"/>
    <col min="779" max="779" width="2.625" style="695" customWidth="1"/>
    <col min="780" max="1024" width="9" style="695"/>
    <col min="1025" max="1025" width="8.25" style="695" customWidth="1"/>
    <col min="1026" max="1026" width="13.875" style="695" customWidth="1"/>
    <col min="1027" max="1027" width="5.375" style="695" customWidth="1"/>
    <col min="1028" max="1028" width="32.5" style="695" customWidth="1"/>
    <col min="1029" max="1029" width="24.625" style="695" customWidth="1"/>
    <col min="1030" max="1030" width="12.625" style="695" bestFit="1" customWidth="1"/>
    <col min="1031" max="1031" width="16.5" style="695" customWidth="1"/>
    <col min="1032" max="1032" width="6.25" style="695" customWidth="1"/>
    <col min="1033" max="1033" width="2.625" style="695" customWidth="1"/>
    <col min="1034" max="1034" width="3.75" style="695" customWidth="1"/>
    <col min="1035" max="1035" width="2.625" style="695" customWidth="1"/>
    <col min="1036" max="1280" width="9" style="695"/>
    <col min="1281" max="1281" width="8.25" style="695" customWidth="1"/>
    <col min="1282" max="1282" width="13.875" style="695" customWidth="1"/>
    <col min="1283" max="1283" width="5.375" style="695" customWidth="1"/>
    <col min="1284" max="1284" width="32.5" style="695" customWidth="1"/>
    <col min="1285" max="1285" width="24.625" style="695" customWidth="1"/>
    <col min="1286" max="1286" width="12.625" style="695" bestFit="1" customWidth="1"/>
    <col min="1287" max="1287" width="16.5" style="695" customWidth="1"/>
    <col min="1288" max="1288" width="6.25" style="695" customWidth="1"/>
    <col min="1289" max="1289" width="2.625" style="695" customWidth="1"/>
    <col min="1290" max="1290" width="3.75" style="695" customWidth="1"/>
    <col min="1291" max="1291" width="2.625" style="695" customWidth="1"/>
    <col min="1292" max="1536" width="9" style="695"/>
    <col min="1537" max="1537" width="8.25" style="695" customWidth="1"/>
    <col min="1538" max="1538" width="13.875" style="695" customWidth="1"/>
    <col min="1539" max="1539" width="5.375" style="695" customWidth="1"/>
    <col min="1540" max="1540" width="32.5" style="695" customWidth="1"/>
    <col min="1541" max="1541" width="24.625" style="695" customWidth="1"/>
    <col min="1542" max="1542" width="12.625" style="695" bestFit="1" customWidth="1"/>
    <col min="1543" max="1543" width="16.5" style="695" customWidth="1"/>
    <col min="1544" max="1544" width="6.25" style="695" customWidth="1"/>
    <col min="1545" max="1545" width="2.625" style="695" customWidth="1"/>
    <col min="1546" max="1546" width="3.75" style="695" customWidth="1"/>
    <col min="1547" max="1547" width="2.625" style="695" customWidth="1"/>
    <col min="1548" max="1792" width="9" style="695"/>
    <col min="1793" max="1793" width="8.25" style="695" customWidth="1"/>
    <col min="1794" max="1794" width="13.875" style="695" customWidth="1"/>
    <col min="1795" max="1795" width="5.375" style="695" customWidth="1"/>
    <col min="1796" max="1796" width="32.5" style="695" customWidth="1"/>
    <col min="1797" max="1797" width="24.625" style="695" customWidth="1"/>
    <col min="1798" max="1798" width="12.625" style="695" bestFit="1" customWidth="1"/>
    <col min="1799" max="1799" width="16.5" style="695" customWidth="1"/>
    <col min="1800" max="1800" width="6.25" style="695" customWidth="1"/>
    <col min="1801" max="1801" width="2.625" style="695" customWidth="1"/>
    <col min="1802" max="1802" width="3.75" style="695" customWidth="1"/>
    <col min="1803" max="1803" width="2.625" style="695" customWidth="1"/>
    <col min="1804" max="2048" width="9" style="695"/>
    <col min="2049" max="2049" width="8.25" style="695" customWidth="1"/>
    <col min="2050" max="2050" width="13.875" style="695" customWidth="1"/>
    <col min="2051" max="2051" width="5.375" style="695" customWidth="1"/>
    <col min="2052" max="2052" width="32.5" style="695" customWidth="1"/>
    <col min="2053" max="2053" width="24.625" style="695" customWidth="1"/>
    <col min="2054" max="2054" width="12.625" style="695" bestFit="1" customWidth="1"/>
    <col min="2055" max="2055" width="16.5" style="695" customWidth="1"/>
    <col min="2056" max="2056" width="6.25" style="695" customWidth="1"/>
    <col min="2057" max="2057" width="2.625" style="695" customWidth="1"/>
    <col min="2058" max="2058" width="3.75" style="695" customWidth="1"/>
    <col min="2059" max="2059" width="2.625" style="695" customWidth="1"/>
    <col min="2060" max="2304" width="9" style="695"/>
    <col min="2305" max="2305" width="8.25" style="695" customWidth="1"/>
    <col min="2306" max="2306" width="13.875" style="695" customWidth="1"/>
    <col min="2307" max="2307" width="5.375" style="695" customWidth="1"/>
    <col min="2308" max="2308" width="32.5" style="695" customWidth="1"/>
    <col min="2309" max="2309" width="24.625" style="695" customWidth="1"/>
    <col min="2310" max="2310" width="12.625" style="695" bestFit="1" customWidth="1"/>
    <col min="2311" max="2311" width="16.5" style="695" customWidth="1"/>
    <col min="2312" max="2312" width="6.25" style="695" customWidth="1"/>
    <col min="2313" max="2313" width="2.625" style="695" customWidth="1"/>
    <col min="2314" max="2314" width="3.75" style="695" customWidth="1"/>
    <col min="2315" max="2315" width="2.625" style="695" customWidth="1"/>
    <col min="2316" max="2560" width="9" style="695"/>
    <col min="2561" max="2561" width="8.25" style="695" customWidth="1"/>
    <col min="2562" max="2562" width="13.875" style="695" customWidth="1"/>
    <col min="2563" max="2563" width="5.375" style="695" customWidth="1"/>
    <col min="2564" max="2564" width="32.5" style="695" customWidth="1"/>
    <col min="2565" max="2565" width="24.625" style="695" customWidth="1"/>
    <col min="2566" max="2566" width="12.625" style="695" bestFit="1" customWidth="1"/>
    <col min="2567" max="2567" width="16.5" style="695" customWidth="1"/>
    <col min="2568" max="2568" width="6.25" style="695" customWidth="1"/>
    <col min="2569" max="2569" width="2.625" style="695" customWidth="1"/>
    <col min="2570" max="2570" width="3.75" style="695" customWidth="1"/>
    <col min="2571" max="2571" width="2.625" style="695" customWidth="1"/>
    <col min="2572" max="2816" width="9" style="695"/>
    <col min="2817" max="2817" width="8.25" style="695" customWidth="1"/>
    <col min="2818" max="2818" width="13.875" style="695" customWidth="1"/>
    <col min="2819" max="2819" width="5.375" style="695" customWidth="1"/>
    <col min="2820" max="2820" width="32.5" style="695" customWidth="1"/>
    <col min="2821" max="2821" width="24.625" style="695" customWidth="1"/>
    <col min="2822" max="2822" width="12.625" style="695" bestFit="1" customWidth="1"/>
    <col min="2823" max="2823" width="16.5" style="695" customWidth="1"/>
    <col min="2824" max="2824" width="6.25" style="695" customWidth="1"/>
    <col min="2825" max="2825" width="2.625" style="695" customWidth="1"/>
    <col min="2826" max="2826" width="3.75" style="695" customWidth="1"/>
    <col min="2827" max="2827" width="2.625" style="695" customWidth="1"/>
    <col min="2828" max="3072" width="9" style="695"/>
    <col min="3073" max="3073" width="8.25" style="695" customWidth="1"/>
    <col min="3074" max="3074" width="13.875" style="695" customWidth="1"/>
    <col min="3075" max="3075" width="5.375" style="695" customWidth="1"/>
    <col min="3076" max="3076" width="32.5" style="695" customWidth="1"/>
    <col min="3077" max="3077" width="24.625" style="695" customWidth="1"/>
    <col min="3078" max="3078" width="12.625" style="695" bestFit="1" customWidth="1"/>
    <col min="3079" max="3079" width="16.5" style="695" customWidth="1"/>
    <col min="3080" max="3080" width="6.25" style="695" customWidth="1"/>
    <col min="3081" max="3081" width="2.625" style="695" customWidth="1"/>
    <col min="3082" max="3082" width="3.75" style="695" customWidth="1"/>
    <col min="3083" max="3083" width="2.625" style="695" customWidth="1"/>
    <col min="3084" max="3328" width="9" style="695"/>
    <col min="3329" max="3329" width="8.25" style="695" customWidth="1"/>
    <col min="3330" max="3330" width="13.875" style="695" customWidth="1"/>
    <col min="3331" max="3331" width="5.375" style="695" customWidth="1"/>
    <col min="3332" max="3332" width="32.5" style="695" customWidth="1"/>
    <col min="3333" max="3333" width="24.625" style="695" customWidth="1"/>
    <col min="3334" max="3334" width="12.625" style="695" bestFit="1" customWidth="1"/>
    <col min="3335" max="3335" width="16.5" style="695" customWidth="1"/>
    <col min="3336" max="3336" width="6.25" style="695" customWidth="1"/>
    <col min="3337" max="3337" width="2.625" style="695" customWidth="1"/>
    <col min="3338" max="3338" width="3.75" style="695" customWidth="1"/>
    <col min="3339" max="3339" width="2.625" style="695" customWidth="1"/>
    <col min="3340" max="3584" width="9" style="695"/>
    <col min="3585" max="3585" width="8.25" style="695" customWidth="1"/>
    <col min="3586" max="3586" width="13.875" style="695" customWidth="1"/>
    <col min="3587" max="3587" width="5.375" style="695" customWidth="1"/>
    <col min="3588" max="3588" width="32.5" style="695" customWidth="1"/>
    <col min="3589" max="3589" width="24.625" style="695" customWidth="1"/>
    <col min="3590" max="3590" width="12.625" style="695" bestFit="1" customWidth="1"/>
    <col min="3591" max="3591" width="16.5" style="695" customWidth="1"/>
    <col min="3592" max="3592" width="6.25" style="695" customWidth="1"/>
    <col min="3593" max="3593" width="2.625" style="695" customWidth="1"/>
    <col min="3594" max="3594" width="3.75" style="695" customWidth="1"/>
    <col min="3595" max="3595" width="2.625" style="695" customWidth="1"/>
    <col min="3596" max="3840" width="9" style="695"/>
    <col min="3841" max="3841" width="8.25" style="695" customWidth="1"/>
    <col min="3842" max="3842" width="13.875" style="695" customWidth="1"/>
    <col min="3843" max="3843" width="5.375" style="695" customWidth="1"/>
    <col min="3844" max="3844" width="32.5" style="695" customWidth="1"/>
    <col min="3845" max="3845" width="24.625" style="695" customWidth="1"/>
    <col min="3846" max="3846" width="12.625" style="695" bestFit="1" customWidth="1"/>
    <col min="3847" max="3847" width="16.5" style="695" customWidth="1"/>
    <col min="3848" max="3848" width="6.25" style="695" customWidth="1"/>
    <col min="3849" max="3849" width="2.625" style="695" customWidth="1"/>
    <col min="3850" max="3850" width="3.75" style="695" customWidth="1"/>
    <col min="3851" max="3851" width="2.625" style="695" customWidth="1"/>
    <col min="3852" max="4096" width="9" style="695"/>
    <col min="4097" max="4097" width="8.25" style="695" customWidth="1"/>
    <col min="4098" max="4098" width="13.875" style="695" customWidth="1"/>
    <col min="4099" max="4099" width="5.375" style="695" customWidth="1"/>
    <col min="4100" max="4100" width="32.5" style="695" customWidth="1"/>
    <col min="4101" max="4101" width="24.625" style="695" customWidth="1"/>
    <col min="4102" max="4102" width="12.625" style="695" bestFit="1" customWidth="1"/>
    <col min="4103" max="4103" width="16.5" style="695" customWidth="1"/>
    <col min="4104" max="4104" width="6.25" style="695" customWidth="1"/>
    <col min="4105" max="4105" width="2.625" style="695" customWidth="1"/>
    <col min="4106" max="4106" width="3.75" style="695" customWidth="1"/>
    <col min="4107" max="4107" width="2.625" style="695" customWidth="1"/>
    <col min="4108" max="4352" width="9" style="695"/>
    <col min="4353" max="4353" width="8.25" style="695" customWidth="1"/>
    <col min="4354" max="4354" width="13.875" style="695" customWidth="1"/>
    <col min="4355" max="4355" width="5.375" style="695" customWidth="1"/>
    <col min="4356" max="4356" width="32.5" style="695" customWidth="1"/>
    <col min="4357" max="4357" width="24.625" style="695" customWidth="1"/>
    <col min="4358" max="4358" width="12.625" style="695" bestFit="1" customWidth="1"/>
    <col min="4359" max="4359" width="16.5" style="695" customWidth="1"/>
    <col min="4360" max="4360" width="6.25" style="695" customWidth="1"/>
    <col min="4361" max="4361" width="2.625" style="695" customWidth="1"/>
    <col min="4362" max="4362" width="3.75" style="695" customWidth="1"/>
    <col min="4363" max="4363" width="2.625" style="695" customWidth="1"/>
    <col min="4364" max="4608" width="9" style="695"/>
    <col min="4609" max="4609" width="8.25" style="695" customWidth="1"/>
    <col min="4610" max="4610" width="13.875" style="695" customWidth="1"/>
    <col min="4611" max="4611" width="5.375" style="695" customWidth="1"/>
    <col min="4612" max="4612" width="32.5" style="695" customWidth="1"/>
    <col min="4613" max="4613" width="24.625" style="695" customWidth="1"/>
    <col min="4614" max="4614" width="12.625" style="695" bestFit="1" customWidth="1"/>
    <col min="4615" max="4615" width="16.5" style="695" customWidth="1"/>
    <col min="4616" max="4616" width="6.25" style="695" customWidth="1"/>
    <col min="4617" max="4617" width="2.625" style="695" customWidth="1"/>
    <col min="4618" max="4618" width="3.75" style="695" customWidth="1"/>
    <col min="4619" max="4619" width="2.625" style="695" customWidth="1"/>
    <col min="4620" max="4864" width="9" style="695"/>
    <col min="4865" max="4865" width="8.25" style="695" customWidth="1"/>
    <col min="4866" max="4866" width="13.875" style="695" customWidth="1"/>
    <col min="4867" max="4867" width="5.375" style="695" customWidth="1"/>
    <col min="4868" max="4868" width="32.5" style="695" customWidth="1"/>
    <col min="4869" max="4869" width="24.625" style="695" customWidth="1"/>
    <col min="4870" max="4870" width="12.625" style="695" bestFit="1" customWidth="1"/>
    <col min="4871" max="4871" width="16.5" style="695" customWidth="1"/>
    <col min="4872" max="4872" width="6.25" style="695" customWidth="1"/>
    <col min="4873" max="4873" width="2.625" style="695" customWidth="1"/>
    <col min="4874" max="4874" width="3.75" style="695" customWidth="1"/>
    <col min="4875" max="4875" width="2.625" style="695" customWidth="1"/>
    <col min="4876" max="5120" width="9" style="695"/>
    <col min="5121" max="5121" width="8.25" style="695" customWidth="1"/>
    <col min="5122" max="5122" width="13.875" style="695" customWidth="1"/>
    <col min="5123" max="5123" width="5.375" style="695" customWidth="1"/>
    <col min="5124" max="5124" width="32.5" style="695" customWidth="1"/>
    <col min="5125" max="5125" width="24.625" style="695" customWidth="1"/>
    <col min="5126" max="5126" width="12.625" style="695" bestFit="1" customWidth="1"/>
    <col min="5127" max="5127" width="16.5" style="695" customWidth="1"/>
    <col min="5128" max="5128" width="6.25" style="695" customWidth="1"/>
    <col min="5129" max="5129" width="2.625" style="695" customWidth="1"/>
    <col min="5130" max="5130" width="3.75" style="695" customWidth="1"/>
    <col min="5131" max="5131" width="2.625" style="695" customWidth="1"/>
    <col min="5132" max="5376" width="9" style="695"/>
    <col min="5377" max="5377" width="8.25" style="695" customWidth="1"/>
    <col min="5378" max="5378" width="13.875" style="695" customWidth="1"/>
    <col min="5379" max="5379" width="5.375" style="695" customWidth="1"/>
    <col min="5380" max="5380" width="32.5" style="695" customWidth="1"/>
    <col min="5381" max="5381" width="24.625" style="695" customWidth="1"/>
    <col min="5382" max="5382" width="12.625" style="695" bestFit="1" customWidth="1"/>
    <col min="5383" max="5383" width="16.5" style="695" customWidth="1"/>
    <col min="5384" max="5384" width="6.25" style="695" customWidth="1"/>
    <col min="5385" max="5385" width="2.625" style="695" customWidth="1"/>
    <col min="5386" max="5386" width="3.75" style="695" customWidth="1"/>
    <col min="5387" max="5387" width="2.625" style="695" customWidth="1"/>
    <col min="5388" max="5632" width="9" style="695"/>
    <col min="5633" max="5633" width="8.25" style="695" customWidth="1"/>
    <col min="5634" max="5634" width="13.875" style="695" customWidth="1"/>
    <col min="5635" max="5635" width="5.375" style="695" customWidth="1"/>
    <col min="5636" max="5636" width="32.5" style="695" customWidth="1"/>
    <col min="5637" max="5637" width="24.625" style="695" customWidth="1"/>
    <col min="5638" max="5638" width="12.625" style="695" bestFit="1" customWidth="1"/>
    <col min="5639" max="5639" width="16.5" style="695" customWidth="1"/>
    <col min="5640" max="5640" width="6.25" style="695" customWidth="1"/>
    <col min="5641" max="5641" width="2.625" style="695" customWidth="1"/>
    <col min="5642" max="5642" width="3.75" style="695" customWidth="1"/>
    <col min="5643" max="5643" width="2.625" style="695" customWidth="1"/>
    <col min="5644" max="5888" width="9" style="695"/>
    <col min="5889" max="5889" width="8.25" style="695" customWidth="1"/>
    <col min="5890" max="5890" width="13.875" style="695" customWidth="1"/>
    <col min="5891" max="5891" width="5.375" style="695" customWidth="1"/>
    <col min="5892" max="5892" width="32.5" style="695" customWidth="1"/>
    <col min="5893" max="5893" width="24.625" style="695" customWidth="1"/>
    <col min="5894" max="5894" width="12.625" style="695" bestFit="1" customWidth="1"/>
    <col min="5895" max="5895" width="16.5" style="695" customWidth="1"/>
    <col min="5896" max="5896" width="6.25" style="695" customWidth="1"/>
    <col min="5897" max="5897" width="2.625" style="695" customWidth="1"/>
    <col min="5898" max="5898" width="3.75" style="695" customWidth="1"/>
    <col min="5899" max="5899" width="2.625" style="695" customWidth="1"/>
    <col min="5900" max="6144" width="9" style="695"/>
    <col min="6145" max="6145" width="8.25" style="695" customWidth="1"/>
    <col min="6146" max="6146" width="13.875" style="695" customWidth="1"/>
    <col min="6147" max="6147" width="5.375" style="695" customWidth="1"/>
    <col min="6148" max="6148" width="32.5" style="695" customWidth="1"/>
    <col min="6149" max="6149" width="24.625" style="695" customWidth="1"/>
    <col min="6150" max="6150" width="12.625" style="695" bestFit="1" customWidth="1"/>
    <col min="6151" max="6151" width="16.5" style="695" customWidth="1"/>
    <col min="6152" max="6152" width="6.25" style="695" customWidth="1"/>
    <col min="6153" max="6153" width="2.625" style="695" customWidth="1"/>
    <col min="6154" max="6154" width="3.75" style="695" customWidth="1"/>
    <col min="6155" max="6155" width="2.625" style="695" customWidth="1"/>
    <col min="6156" max="6400" width="9" style="695"/>
    <col min="6401" max="6401" width="8.25" style="695" customWidth="1"/>
    <col min="6402" max="6402" width="13.875" style="695" customWidth="1"/>
    <col min="6403" max="6403" width="5.375" style="695" customWidth="1"/>
    <col min="6404" max="6404" width="32.5" style="695" customWidth="1"/>
    <col min="6405" max="6405" width="24.625" style="695" customWidth="1"/>
    <col min="6406" max="6406" width="12.625" style="695" bestFit="1" customWidth="1"/>
    <col min="6407" max="6407" width="16.5" style="695" customWidth="1"/>
    <col min="6408" max="6408" width="6.25" style="695" customWidth="1"/>
    <col min="6409" max="6409" width="2.625" style="695" customWidth="1"/>
    <col min="6410" max="6410" width="3.75" style="695" customWidth="1"/>
    <col min="6411" max="6411" width="2.625" style="695" customWidth="1"/>
    <col min="6412" max="6656" width="9" style="695"/>
    <col min="6657" max="6657" width="8.25" style="695" customWidth="1"/>
    <col min="6658" max="6658" width="13.875" style="695" customWidth="1"/>
    <col min="6659" max="6659" width="5.375" style="695" customWidth="1"/>
    <col min="6660" max="6660" width="32.5" style="695" customWidth="1"/>
    <col min="6661" max="6661" width="24.625" style="695" customWidth="1"/>
    <col min="6662" max="6662" width="12.625" style="695" bestFit="1" customWidth="1"/>
    <col min="6663" max="6663" width="16.5" style="695" customWidth="1"/>
    <col min="6664" max="6664" width="6.25" style="695" customWidth="1"/>
    <col min="6665" max="6665" width="2.625" style="695" customWidth="1"/>
    <col min="6666" max="6666" width="3.75" style="695" customWidth="1"/>
    <col min="6667" max="6667" width="2.625" style="695" customWidth="1"/>
    <col min="6668" max="6912" width="9" style="695"/>
    <col min="6913" max="6913" width="8.25" style="695" customWidth="1"/>
    <col min="6914" max="6914" width="13.875" style="695" customWidth="1"/>
    <col min="6915" max="6915" width="5.375" style="695" customWidth="1"/>
    <col min="6916" max="6916" width="32.5" style="695" customWidth="1"/>
    <col min="6917" max="6917" width="24.625" style="695" customWidth="1"/>
    <col min="6918" max="6918" width="12.625" style="695" bestFit="1" customWidth="1"/>
    <col min="6919" max="6919" width="16.5" style="695" customWidth="1"/>
    <col min="6920" max="6920" width="6.25" style="695" customWidth="1"/>
    <col min="6921" max="6921" width="2.625" style="695" customWidth="1"/>
    <col min="6922" max="6922" width="3.75" style="695" customWidth="1"/>
    <col min="6923" max="6923" width="2.625" style="695" customWidth="1"/>
    <col min="6924" max="7168" width="9" style="695"/>
    <col min="7169" max="7169" width="8.25" style="695" customWidth="1"/>
    <col min="7170" max="7170" width="13.875" style="695" customWidth="1"/>
    <col min="7171" max="7171" width="5.375" style="695" customWidth="1"/>
    <col min="7172" max="7172" width="32.5" style="695" customWidth="1"/>
    <col min="7173" max="7173" width="24.625" style="695" customWidth="1"/>
    <col min="7174" max="7174" width="12.625" style="695" bestFit="1" customWidth="1"/>
    <col min="7175" max="7175" width="16.5" style="695" customWidth="1"/>
    <col min="7176" max="7176" width="6.25" style="695" customWidth="1"/>
    <col min="7177" max="7177" width="2.625" style="695" customWidth="1"/>
    <col min="7178" max="7178" width="3.75" style="695" customWidth="1"/>
    <col min="7179" max="7179" width="2.625" style="695" customWidth="1"/>
    <col min="7180" max="7424" width="9" style="695"/>
    <col min="7425" max="7425" width="8.25" style="695" customWidth="1"/>
    <col min="7426" max="7426" width="13.875" style="695" customWidth="1"/>
    <col min="7427" max="7427" width="5.375" style="695" customWidth="1"/>
    <col min="7428" max="7428" width="32.5" style="695" customWidth="1"/>
    <col min="7429" max="7429" width="24.625" style="695" customWidth="1"/>
    <col min="7430" max="7430" width="12.625" style="695" bestFit="1" customWidth="1"/>
    <col min="7431" max="7431" width="16.5" style="695" customWidth="1"/>
    <col min="7432" max="7432" width="6.25" style="695" customWidth="1"/>
    <col min="7433" max="7433" width="2.625" style="695" customWidth="1"/>
    <col min="7434" max="7434" width="3.75" style="695" customWidth="1"/>
    <col min="7435" max="7435" width="2.625" style="695" customWidth="1"/>
    <col min="7436" max="7680" width="9" style="695"/>
    <col min="7681" max="7681" width="8.25" style="695" customWidth="1"/>
    <col min="7682" max="7682" width="13.875" style="695" customWidth="1"/>
    <col min="7683" max="7683" width="5.375" style="695" customWidth="1"/>
    <col min="7684" max="7684" width="32.5" style="695" customWidth="1"/>
    <col min="7685" max="7685" width="24.625" style="695" customWidth="1"/>
    <col min="7686" max="7686" width="12.625" style="695" bestFit="1" customWidth="1"/>
    <col min="7687" max="7687" width="16.5" style="695" customWidth="1"/>
    <col min="7688" max="7688" width="6.25" style="695" customWidth="1"/>
    <col min="7689" max="7689" width="2.625" style="695" customWidth="1"/>
    <col min="7690" max="7690" width="3.75" style="695" customWidth="1"/>
    <col min="7691" max="7691" width="2.625" style="695" customWidth="1"/>
    <col min="7692" max="7936" width="9" style="695"/>
    <col min="7937" max="7937" width="8.25" style="695" customWidth="1"/>
    <col min="7938" max="7938" width="13.875" style="695" customWidth="1"/>
    <col min="7939" max="7939" width="5.375" style="695" customWidth="1"/>
    <col min="7940" max="7940" width="32.5" style="695" customWidth="1"/>
    <col min="7941" max="7941" width="24.625" style="695" customWidth="1"/>
    <col min="7942" max="7942" width="12.625" style="695" bestFit="1" customWidth="1"/>
    <col min="7943" max="7943" width="16.5" style="695" customWidth="1"/>
    <col min="7944" max="7944" width="6.25" style="695" customWidth="1"/>
    <col min="7945" max="7945" width="2.625" style="695" customWidth="1"/>
    <col min="7946" max="7946" width="3.75" style="695" customWidth="1"/>
    <col min="7947" max="7947" width="2.625" style="695" customWidth="1"/>
    <col min="7948" max="8192" width="9" style="695"/>
    <col min="8193" max="8193" width="8.25" style="695" customWidth="1"/>
    <col min="8194" max="8194" width="13.875" style="695" customWidth="1"/>
    <col min="8195" max="8195" width="5.375" style="695" customWidth="1"/>
    <col min="8196" max="8196" width="32.5" style="695" customWidth="1"/>
    <col min="8197" max="8197" width="24.625" style="695" customWidth="1"/>
    <col min="8198" max="8198" width="12.625" style="695" bestFit="1" customWidth="1"/>
    <col min="8199" max="8199" width="16.5" style="695" customWidth="1"/>
    <col min="8200" max="8200" width="6.25" style="695" customWidth="1"/>
    <col min="8201" max="8201" width="2.625" style="695" customWidth="1"/>
    <col min="8202" max="8202" width="3.75" style="695" customWidth="1"/>
    <col min="8203" max="8203" width="2.625" style="695" customWidth="1"/>
    <col min="8204" max="8448" width="9" style="695"/>
    <col min="8449" max="8449" width="8.25" style="695" customWidth="1"/>
    <col min="8450" max="8450" width="13.875" style="695" customWidth="1"/>
    <col min="8451" max="8451" width="5.375" style="695" customWidth="1"/>
    <col min="8452" max="8452" width="32.5" style="695" customWidth="1"/>
    <col min="8453" max="8453" width="24.625" style="695" customWidth="1"/>
    <col min="8454" max="8454" width="12.625" style="695" bestFit="1" customWidth="1"/>
    <col min="8455" max="8455" width="16.5" style="695" customWidth="1"/>
    <col min="8456" max="8456" width="6.25" style="695" customWidth="1"/>
    <col min="8457" max="8457" width="2.625" style="695" customWidth="1"/>
    <col min="8458" max="8458" width="3.75" style="695" customWidth="1"/>
    <col min="8459" max="8459" width="2.625" style="695" customWidth="1"/>
    <col min="8460" max="8704" width="9" style="695"/>
    <col min="8705" max="8705" width="8.25" style="695" customWidth="1"/>
    <col min="8706" max="8706" width="13.875" style="695" customWidth="1"/>
    <col min="8707" max="8707" width="5.375" style="695" customWidth="1"/>
    <col min="8708" max="8708" width="32.5" style="695" customWidth="1"/>
    <col min="8709" max="8709" width="24.625" style="695" customWidth="1"/>
    <col min="8710" max="8710" width="12.625" style="695" bestFit="1" customWidth="1"/>
    <col min="8711" max="8711" width="16.5" style="695" customWidth="1"/>
    <col min="8712" max="8712" width="6.25" style="695" customWidth="1"/>
    <col min="8713" max="8713" width="2.625" style="695" customWidth="1"/>
    <col min="8714" max="8714" width="3.75" style="695" customWidth="1"/>
    <col min="8715" max="8715" width="2.625" style="695" customWidth="1"/>
    <col min="8716" max="8960" width="9" style="695"/>
    <col min="8961" max="8961" width="8.25" style="695" customWidth="1"/>
    <col min="8962" max="8962" width="13.875" style="695" customWidth="1"/>
    <col min="8963" max="8963" width="5.375" style="695" customWidth="1"/>
    <col min="8964" max="8964" width="32.5" style="695" customWidth="1"/>
    <col min="8965" max="8965" width="24.625" style="695" customWidth="1"/>
    <col min="8966" max="8966" width="12.625" style="695" bestFit="1" customWidth="1"/>
    <col min="8967" max="8967" width="16.5" style="695" customWidth="1"/>
    <col min="8968" max="8968" width="6.25" style="695" customWidth="1"/>
    <col min="8969" max="8969" width="2.625" style="695" customWidth="1"/>
    <col min="8970" max="8970" width="3.75" style="695" customWidth="1"/>
    <col min="8971" max="8971" width="2.625" style="695" customWidth="1"/>
    <col min="8972" max="9216" width="9" style="695"/>
    <col min="9217" max="9217" width="8.25" style="695" customWidth="1"/>
    <col min="9218" max="9218" width="13.875" style="695" customWidth="1"/>
    <col min="9219" max="9219" width="5.375" style="695" customWidth="1"/>
    <col min="9220" max="9220" width="32.5" style="695" customWidth="1"/>
    <col min="9221" max="9221" width="24.625" style="695" customWidth="1"/>
    <col min="9222" max="9222" width="12.625" style="695" bestFit="1" customWidth="1"/>
    <col min="9223" max="9223" width="16.5" style="695" customWidth="1"/>
    <col min="9224" max="9224" width="6.25" style="695" customWidth="1"/>
    <col min="9225" max="9225" width="2.625" style="695" customWidth="1"/>
    <col min="9226" max="9226" width="3.75" style="695" customWidth="1"/>
    <col min="9227" max="9227" width="2.625" style="695" customWidth="1"/>
    <col min="9228" max="9472" width="9" style="695"/>
    <col min="9473" max="9473" width="8.25" style="695" customWidth="1"/>
    <col min="9474" max="9474" width="13.875" style="695" customWidth="1"/>
    <col min="9475" max="9475" width="5.375" style="695" customWidth="1"/>
    <col min="9476" max="9476" width="32.5" style="695" customWidth="1"/>
    <col min="9477" max="9477" width="24.625" style="695" customWidth="1"/>
    <col min="9478" max="9478" width="12.625" style="695" bestFit="1" customWidth="1"/>
    <col min="9479" max="9479" width="16.5" style="695" customWidth="1"/>
    <col min="9480" max="9480" width="6.25" style="695" customWidth="1"/>
    <col min="9481" max="9481" width="2.625" style="695" customWidth="1"/>
    <col min="9482" max="9482" width="3.75" style="695" customWidth="1"/>
    <col min="9483" max="9483" width="2.625" style="695" customWidth="1"/>
    <col min="9484" max="9728" width="9" style="695"/>
    <col min="9729" max="9729" width="8.25" style="695" customWidth="1"/>
    <col min="9730" max="9730" width="13.875" style="695" customWidth="1"/>
    <col min="9731" max="9731" width="5.375" style="695" customWidth="1"/>
    <col min="9732" max="9732" width="32.5" style="695" customWidth="1"/>
    <col min="9733" max="9733" width="24.625" style="695" customWidth="1"/>
    <col min="9734" max="9734" width="12.625" style="695" bestFit="1" customWidth="1"/>
    <col min="9735" max="9735" width="16.5" style="695" customWidth="1"/>
    <col min="9736" max="9736" width="6.25" style="695" customWidth="1"/>
    <col min="9737" max="9737" width="2.625" style="695" customWidth="1"/>
    <col min="9738" max="9738" width="3.75" style="695" customWidth="1"/>
    <col min="9739" max="9739" width="2.625" style="695" customWidth="1"/>
    <col min="9740" max="9984" width="9" style="695"/>
    <col min="9985" max="9985" width="8.25" style="695" customWidth="1"/>
    <col min="9986" max="9986" width="13.875" style="695" customWidth="1"/>
    <col min="9987" max="9987" width="5.375" style="695" customWidth="1"/>
    <col min="9988" max="9988" width="32.5" style="695" customWidth="1"/>
    <col min="9989" max="9989" width="24.625" style="695" customWidth="1"/>
    <col min="9990" max="9990" width="12.625" style="695" bestFit="1" customWidth="1"/>
    <col min="9991" max="9991" width="16.5" style="695" customWidth="1"/>
    <col min="9992" max="9992" width="6.25" style="695" customWidth="1"/>
    <col min="9993" max="9993" width="2.625" style="695" customWidth="1"/>
    <col min="9994" max="9994" width="3.75" style="695" customWidth="1"/>
    <col min="9995" max="9995" width="2.625" style="695" customWidth="1"/>
    <col min="9996" max="10240" width="9" style="695"/>
    <col min="10241" max="10241" width="8.25" style="695" customWidth="1"/>
    <col min="10242" max="10242" width="13.875" style="695" customWidth="1"/>
    <col min="10243" max="10243" width="5.375" style="695" customWidth="1"/>
    <col min="10244" max="10244" width="32.5" style="695" customWidth="1"/>
    <col min="10245" max="10245" width="24.625" style="695" customWidth="1"/>
    <col min="10246" max="10246" width="12.625" style="695" bestFit="1" customWidth="1"/>
    <col min="10247" max="10247" width="16.5" style="695" customWidth="1"/>
    <col min="10248" max="10248" width="6.25" style="695" customWidth="1"/>
    <col min="10249" max="10249" width="2.625" style="695" customWidth="1"/>
    <col min="10250" max="10250" width="3.75" style="695" customWidth="1"/>
    <col min="10251" max="10251" width="2.625" style="695" customWidth="1"/>
    <col min="10252" max="10496" width="9" style="695"/>
    <col min="10497" max="10497" width="8.25" style="695" customWidth="1"/>
    <col min="10498" max="10498" width="13.875" style="695" customWidth="1"/>
    <col min="10499" max="10499" width="5.375" style="695" customWidth="1"/>
    <col min="10500" max="10500" width="32.5" style="695" customWidth="1"/>
    <col min="10501" max="10501" width="24.625" style="695" customWidth="1"/>
    <col min="10502" max="10502" width="12.625" style="695" bestFit="1" customWidth="1"/>
    <col min="10503" max="10503" width="16.5" style="695" customWidth="1"/>
    <col min="10504" max="10504" width="6.25" style="695" customWidth="1"/>
    <col min="10505" max="10505" width="2.625" style="695" customWidth="1"/>
    <col min="10506" max="10506" width="3.75" style="695" customWidth="1"/>
    <col min="10507" max="10507" width="2.625" style="695" customWidth="1"/>
    <col min="10508" max="10752" width="9" style="695"/>
    <col min="10753" max="10753" width="8.25" style="695" customWidth="1"/>
    <col min="10754" max="10754" width="13.875" style="695" customWidth="1"/>
    <col min="10755" max="10755" width="5.375" style="695" customWidth="1"/>
    <col min="10756" max="10756" width="32.5" style="695" customWidth="1"/>
    <col min="10757" max="10757" width="24.625" style="695" customWidth="1"/>
    <col min="10758" max="10758" width="12.625" style="695" bestFit="1" customWidth="1"/>
    <col min="10759" max="10759" width="16.5" style="695" customWidth="1"/>
    <col min="10760" max="10760" width="6.25" style="695" customWidth="1"/>
    <col min="10761" max="10761" width="2.625" style="695" customWidth="1"/>
    <col min="10762" max="10762" width="3.75" style="695" customWidth="1"/>
    <col min="10763" max="10763" width="2.625" style="695" customWidth="1"/>
    <col min="10764" max="11008" width="9" style="695"/>
    <col min="11009" max="11009" width="8.25" style="695" customWidth="1"/>
    <col min="11010" max="11010" width="13.875" style="695" customWidth="1"/>
    <col min="11011" max="11011" width="5.375" style="695" customWidth="1"/>
    <col min="11012" max="11012" width="32.5" style="695" customWidth="1"/>
    <col min="11013" max="11013" width="24.625" style="695" customWidth="1"/>
    <col min="11014" max="11014" width="12.625" style="695" bestFit="1" customWidth="1"/>
    <col min="11015" max="11015" width="16.5" style="695" customWidth="1"/>
    <col min="11016" max="11016" width="6.25" style="695" customWidth="1"/>
    <col min="11017" max="11017" width="2.625" style="695" customWidth="1"/>
    <col min="11018" max="11018" width="3.75" style="695" customWidth="1"/>
    <col min="11019" max="11019" width="2.625" style="695" customWidth="1"/>
    <col min="11020" max="11264" width="9" style="695"/>
    <col min="11265" max="11265" width="8.25" style="695" customWidth="1"/>
    <col min="11266" max="11266" width="13.875" style="695" customWidth="1"/>
    <col min="11267" max="11267" width="5.375" style="695" customWidth="1"/>
    <col min="11268" max="11268" width="32.5" style="695" customWidth="1"/>
    <col min="11269" max="11269" width="24.625" style="695" customWidth="1"/>
    <col min="11270" max="11270" width="12.625" style="695" bestFit="1" customWidth="1"/>
    <col min="11271" max="11271" width="16.5" style="695" customWidth="1"/>
    <col min="11272" max="11272" width="6.25" style="695" customWidth="1"/>
    <col min="11273" max="11273" width="2.625" style="695" customWidth="1"/>
    <col min="11274" max="11274" width="3.75" style="695" customWidth="1"/>
    <col min="11275" max="11275" width="2.625" style="695" customWidth="1"/>
    <col min="11276" max="11520" width="9" style="695"/>
    <col min="11521" max="11521" width="8.25" style="695" customWidth="1"/>
    <col min="11522" max="11522" width="13.875" style="695" customWidth="1"/>
    <col min="11523" max="11523" width="5.375" style="695" customWidth="1"/>
    <col min="11524" max="11524" width="32.5" style="695" customWidth="1"/>
    <col min="11525" max="11525" width="24.625" style="695" customWidth="1"/>
    <col min="11526" max="11526" width="12.625" style="695" bestFit="1" customWidth="1"/>
    <col min="11527" max="11527" width="16.5" style="695" customWidth="1"/>
    <col min="11528" max="11528" width="6.25" style="695" customWidth="1"/>
    <col min="11529" max="11529" width="2.625" style="695" customWidth="1"/>
    <col min="11530" max="11530" width="3.75" style="695" customWidth="1"/>
    <col min="11531" max="11531" width="2.625" style="695" customWidth="1"/>
    <col min="11532" max="11776" width="9" style="695"/>
    <col min="11777" max="11777" width="8.25" style="695" customWidth="1"/>
    <col min="11778" max="11778" width="13.875" style="695" customWidth="1"/>
    <col min="11779" max="11779" width="5.375" style="695" customWidth="1"/>
    <col min="11780" max="11780" width="32.5" style="695" customWidth="1"/>
    <col min="11781" max="11781" width="24.625" style="695" customWidth="1"/>
    <col min="11782" max="11782" width="12.625" style="695" bestFit="1" customWidth="1"/>
    <col min="11783" max="11783" width="16.5" style="695" customWidth="1"/>
    <col min="11784" max="11784" width="6.25" style="695" customWidth="1"/>
    <col min="11785" max="11785" width="2.625" style="695" customWidth="1"/>
    <col min="11786" max="11786" width="3.75" style="695" customWidth="1"/>
    <col min="11787" max="11787" width="2.625" style="695" customWidth="1"/>
    <col min="11788" max="12032" width="9" style="695"/>
    <col min="12033" max="12033" width="8.25" style="695" customWidth="1"/>
    <col min="12034" max="12034" width="13.875" style="695" customWidth="1"/>
    <col min="12035" max="12035" width="5.375" style="695" customWidth="1"/>
    <col min="12036" max="12036" width="32.5" style="695" customWidth="1"/>
    <col min="12037" max="12037" width="24.625" style="695" customWidth="1"/>
    <col min="12038" max="12038" width="12.625" style="695" bestFit="1" customWidth="1"/>
    <col min="12039" max="12039" width="16.5" style="695" customWidth="1"/>
    <col min="12040" max="12040" width="6.25" style="695" customWidth="1"/>
    <col min="12041" max="12041" width="2.625" style="695" customWidth="1"/>
    <col min="12042" max="12042" width="3.75" style="695" customWidth="1"/>
    <col min="12043" max="12043" width="2.625" style="695" customWidth="1"/>
    <col min="12044" max="12288" width="9" style="695"/>
    <col min="12289" max="12289" width="8.25" style="695" customWidth="1"/>
    <col min="12290" max="12290" width="13.875" style="695" customWidth="1"/>
    <col min="12291" max="12291" width="5.375" style="695" customWidth="1"/>
    <col min="12292" max="12292" width="32.5" style="695" customWidth="1"/>
    <col min="12293" max="12293" width="24.625" style="695" customWidth="1"/>
    <col min="12294" max="12294" width="12.625" style="695" bestFit="1" customWidth="1"/>
    <col min="12295" max="12295" width="16.5" style="695" customWidth="1"/>
    <col min="12296" max="12296" width="6.25" style="695" customWidth="1"/>
    <col min="12297" max="12297" width="2.625" style="695" customWidth="1"/>
    <col min="12298" max="12298" width="3.75" style="695" customWidth="1"/>
    <col min="12299" max="12299" width="2.625" style="695" customWidth="1"/>
    <col min="12300" max="12544" width="9" style="695"/>
    <col min="12545" max="12545" width="8.25" style="695" customWidth="1"/>
    <col min="12546" max="12546" width="13.875" style="695" customWidth="1"/>
    <col min="12547" max="12547" width="5.375" style="695" customWidth="1"/>
    <col min="12548" max="12548" width="32.5" style="695" customWidth="1"/>
    <col min="12549" max="12549" width="24.625" style="695" customWidth="1"/>
    <col min="12550" max="12550" width="12.625" style="695" bestFit="1" customWidth="1"/>
    <col min="12551" max="12551" width="16.5" style="695" customWidth="1"/>
    <col min="12552" max="12552" width="6.25" style="695" customWidth="1"/>
    <col min="12553" max="12553" width="2.625" style="695" customWidth="1"/>
    <col min="12554" max="12554" width="3.75" style="695" customWidth="1"/>
    <col min="12555" max="12555" width="2.625" style="695" customWidth="1"/>
    <col min="12556" max="12800" width="9" style="695"/>
    <col min="12801" max="12801" width="8.25" style="695" customWidth="1"/>
    <col min="12802" max="12802" width="13.875" style="695" customWidth="1"/>
    <col min="12803" max="12803" width="5.375" style="695" customWidth="1"/>
    <col min="12804" max="12804" width="32.5" style="695" customWidth="1"/>
    <col min="12805" max="12805" width="24.625" style="695" customWidth="1"/>
    <col min="12806" max="12806" width="12.625" style="695" bestFit="1" customWidth="1"/>
    <col min="12807" max="12807" width="16.5" style="695" customWidth="1"/>
    <col min="12808" max="12808" width="6.25" style="695" customWidth="1"/>
    <col min="12809" max="12809" width="2.625" style="695" customWidth="1"/>
    <col min="12810" max="12810" width="3.75" style="695" customWidth="1"/>
    <col min="12811" max="12811" width="2.625" style="695" customWidth="1"/>
    <col min="12812" max="13056" width="9" style="695"/>
    <col min="13057" max="13057" width="8.25" style="695" customWidth="1"/>
    <col min="13058" max="13058" width="13.875" style="695" customWidth="1"/>
    <col min="13059" max="13059" width="5.375" style="695" customWidth="1"/>
    <col min="13060" max="13060" width="32.5" style="695" customWidth="1"/>
    <col min="13061" max="13061" width="24.625" style="695" customWidth="1"/>
    <col min="13062" max="13062" width="12.625" style="695" bestFit="1" customWidth="1"/>
    <col min="13063" max="13063" width="16.5" style="695" customWidth="1"/>
    <col min="13064" max="13064" width="6.25" style="695" customWidth="1"/>
    <col min="13065" max="13065" width="2.625" style="695" customWidth="1"/>
    <col min="13066" max="13066" width="3.75" style="695" customWidth="1"/>
    <col min="13067" max="13067" width="2.625" style="695" customWidth="1"/>
    <col min="13068" max="13312" width="9" style="695"/>
    <col min="13313" max="13313" width="8.25" style="695" customWidth="1"/>
    <col min="13314" max="13314" width="13.875" style="695" customWidth="1"/>
    <col min="13315" max="13315" width="5.375" style="695" customWidth="1"/>
    <col min="13316" max="13316" width="32.5" style="695" customWidth="1"/>
    <col min="13317" max="13317" width="24.625" style="695" customWidth="1"/>
    <col min="13318" max="13318" width="12.625" style="695" bestFit="1" customWidth="1"/>
    <col min="13319" max="13319" width="16.5" style="695" customWidth="1"/>
    <col min="13320" max="13320" width="6.25" style="695" customWidth="1"/>
    <col min="13321" max="13321" width="2.625" style="695" customWidth="1"/>
    <col min="13322" max="13322" width="3.75" style="695" customWidth="1"/>
    <col min="13323" max="13323" width="2.625" style="695" customWidth="1"/>
    <col min="13324" max="13568" width="9" style="695"/>
    <col min="13569" max="13569" width="8.25" style="695" customWidth="1"/>
    <col min="13570" max="13570" width="13.875" style="695" customWidth="1"/>
    <col min="13571" max="13571" width="5.375" style="695" customWidth="1"/>
    <col min="13572" max="13572" width="32.5" style="695" customWidth="1"/>
    <col min="13573" max="13573" width="24.625" style="695" customWidth="1"/>
    <col min="13574" max="13574" width="12.625" style="695" bestFit="1" customWidth="1"/>
    <col min="13575" max="13575" width="16.5" style="695" customWidth="1"/>
    <col min="13576" max="13576" width="6.25" style="695" customWidth="1"/>
    <col min="13577" max="13577" width="2.625" style="695" customWidth="1"/>
    <col min="13578" max="13578" width="3.75" style="695" customWidth="1"/>
    <col min="13579" max="13579" width="2.625" style="695" customWidth="1"/>
    <col min="13580" max="13824" width="9" style="695"/>
    <col min="13825" max="13825" width="8.25" style="695" customWidth="1"/>
    <col min="13826" max="13826" width="13.875" style="695" customWidth="1"/>
    <col min="13827" max="13827" width="5.375" style="695" customWidth="1"/>
    <col min="13828" max="13828" width="32.5" style="695" customWidth="1"/>
    <col min="13829" max="13829" width="24.625" style="695" customWidth="1"/>
    <col min="13830" max="13830" width="12.625" style="695" bestFit="1" customWidth="1"/>
    <col min="13831" max="13831" width="16.5" style="695" customWidth="1"/>
    <col min="13832" max="13832" width="6.25" style="695" customWidth="1"/>
    <col min="13833" max="13833" width="2.625" style="695" customWidth="1"/>
    <col min="13834" max="13834" width="3.75" style="695" customWidth="1"/>
    <col min="13835" max="13835" width="2.625" style="695" customWidth="1"/>
    <col min="13836" max="14080" width="9" style="695"/>
    <col min="14081" max="14081" width="8.25" style="695" customWidth="1"/>
    <col min="14082" max="14082" width="13.875" style="695" customWidth="1"/>
    <col min="14083" max="14083" width="5.375" style="695" customWidth="1"/>
    <col min="14084" max="14084" width="32.5" style="695" customWidth="1"/>
    <col min="14085" max="14085" width="24.625" style="695" customWidth="1"/>
    <col min="14086" max="14086" width="12.625" style="695" bestFit="1" customWidth="1"/>
    <col min="14087" max="14087" width="16.5" style="695" customWidth="1"/>
    <col min="14088" max="14088" width="6.25" style="695" customWidth="1"/>
    <col min="14089" max="14089" width="2.625" style="695" customWidth="1"/>
    <col min="14090" max="14090" width="3.75" style="695" customWidth="1"/>
    <col min="14091" max="14091" width="2.625" style="695" customWidth="1"/>
    <col min="14092" max="14336" width="9" style="695"/>
    <col min="14337" max="14337" width="8.25" style="695" customWidth="1"/>
    <col min="14338" max="14338" width="13.875" style="695" customWidth="1"/>
    <col min="14339" max="14339" width="5.375" style="695" customWidth="1"/>
    <col min="14340" max="14340" width="32.5" style="695" customWidth="1"/>
    <col min="14341" max="14341" width="24.625" style="695" customWidth="1"/>
    <col min="14342" max="14342" width="12.625" style="695" bestFit="1" customWidth="1"/>
    <col min="14343" max="14343" width="16.5" style="695" customWidth="1"/>
    <col min="14344" max="14344" width="6.25" style="695" customWidth="1"/>
    <col min="14345" max="14345" width="2.625" style="695" customWidth="1"/>
    <col min="14346" max="14346" width="3.75" style="695" customWidth="1"/>
    <col min="14347" max="14347" width="2.625" style="695" customWidth="1"/>
    <col min="14348" max="14592" width="9" style="695"/>
    <col min="14593" max="14593" width="8.25" style="695" customWidth="1"/>
    <col min="14594" max="14594" width="13.875" style="695" customWidth="1"/>
    <col min="14595" max="14595" width="5.375" style="695" customWidth="1"/>
    <col min="14596" max="14596" width="32.5" style="695" customWidth="1"/>
    <col min="14597" max="14597" width="24.625" style="695" customWidth="1"/>
    <col min="14598" max="14598" width="12.625" style="695" bestFit="1" customWidth="1"/>
    <col min="14599" max="14599" width="16.5" style="695" customWidth="1"/>
    <col min="14600" max="14600" width="6.25" style="695" customWidth="1"/>
    <col min="14601" max="14601" width="2.625" style="695" customWidth="1"/>
    <col min="14602" max="14602" width="3.75" style="695" customWidth="1"/>
    <col min="14603" max="14603" width="2.625" style="695" customWidth="1"/>
    <col min="14604" max="14848" width="9" style="695"/>
    <col min="14849" max="14849" width="8.25" style="695" customWidth="1"/>
    <col min="14850" max="14850" width="13.875" style="695" customWidth="1"/>
    <col min="14851" max="14851" width="5.375" style="695" customWidth="1"/>
    <col min="14852" max="14852" width="32.5" style="695" customWidth="1"/>
    <col min="14853" max="14853" width="24.625" style="695" customWidth="1"/>
    <col min="14854" max="14854" width="12.625" style="695" bestFit="1" customWidth="1"/>
    <col min="14855" max="14855" width="16.5" style="695" customWidth="1"/>
    <col min="14856" max="14856" width="6.25" style="695" customWidth="1"/>
    <col min="14857" max="14857" width="2.625" style="695" customWidth="1"/>
    <col min="14858" max="14858" width="3.75" style="695" customWidth="1"/>
    <col min="14859" max="14859" width="2.625" style="695" customWidth="1"/>
    <col min="14860" max="15104" width="9" style="695"/>
    <col min="15105" max="15105" width="8.25" style="695" customWidth="1"/>
    <col min="15106" max="15106" width="13.875" style="695" customWidth="1"/>
    <col min="15107" max="15107" width="5.375" style="695" customWidth="1"/>
    <col min="15108" max="15108" width="32.5" style="695" customWidth="1"/>
    <col min="15109" max="15109" width="24.625" style="695" customWidth="1"/>
    <col min="15110" max="15110" width="12.625" style="695" bestFit="1" customWidth="1"/>
    <col min="15111" max="15111" width="16.5" style="695" customWidth="1"/>
    <col min="15112" max="15112" width="6.25" style="695" customWidth="1"/>
    <col min="15113" max="15113" width="2.625" style="695" customWidth="1"/>
    <col min="15114" max="15114" width="3.75" style="695" customWidth="1"/>
    <col min="15115" max="15115" width="2.625" style="695" customWidth="1"/>
    <col min="15116" max="15360" width="9" style="695"/>
    <col min="15361" max="15361" width="8.25" style="695" customWidth="1"/>
    <col min="15362" max="15362" width="13.875" style="695" customWidth="1"/>
    <col min="15363" max="15363" width="5.375" style="695" customWidth="1"/>
    <col min="15364" max="15364" width="32.5" style="695" customWidth="1"/>
    <col min="15365" max="15365" width="24.625" style="695" customWidth="1"/>
    <col min="15366" max="15366" width="12.625" style="695" bestFit="1" customWidth="1"/>
    <col min="15367" max="15367" width="16.5" style="695" customWidth="1"/>
    <col min="15368" max="15368" width="6.25" style="695" customWidth="1"/>
    <col min="15369" max="15369" width="2.625" style="695" customWidth="1"/>
    <col min="15370" max="15370" width="3.75" style="695" customWidth="1"/>
    <col min="15371" max="15371" width="2.625" style="695" customWidth="1"/>
    <col min="15372" max="15616" width="9" style="695"/>
    <col min="15617" max="15617" width="8.25" style="695" customWidth="1"/>
    <col min="15618" max="15618" width="13.875" style="695" customWidth="1"/>
    <col min="15619" max="15619" width="5.375" style="695" customWidth="1"/>
    <col min="15620" max="15620" width="32.5" style="695" customWidth="1"/>
    <col min="15621" max="15621" width="24.625" style="695" customWidth="1"/>
    <col min="15622" max="15622" width="12.625" style="695" bestFit="1" customWidth="1"/>
    <col min="15623" max="15623" width="16.5" style="695" customWidth="1"/>
    <col min="15624" max="15624" width="6.25" style="695" customWidth="1"/>
    <col min="15625" max="15625" width="2.625" style="695" customWidth="1"/>
    <col min="15626" max="15626" width="3.75" style="695" customWidth="1"/>
    <col min="15627" max="15627" width="2.625" style="695" customWidth="1"/>
    <col min="15628" max="15872" width="9" style="695"/>
    <col min="15873" max="15873" width="8.25" style="695" customWidth="1"/>
    <col min="15874" max="15874" width="13.875" style="695" customWidth="1"/>
    <col min="15875" max="15875" width="5.375" style="695" customWidth="1"/>
    <col min="15876" max="15876" width="32.5" style="695" customWidth="1"/>
    <col min="15877" max="15877" width="24.625" style="695" customWidth="1"/>
    <col min="15878" max="15878" width="12.625" style="695" bestFit="1" customWidth="1"/>
    <col min="15879" max="15879" width="16.5" style="695" customWidth="1"/>
    <col min="15880" max="15880" width="6.25" style="695" customWidth="1"/>
    <col min="15881" max="15881" width="2.625" style="695" customWidth="1"/>
    <col min="15882" max="15882" width="3.75" style="695" customWidth="1"/>
    <col min="15883" max="15883" width="2.625" style="695" customWidth="1"/>
    <col min="15884" max="16128" width="9" style="695"/>
    <col min="16129" max="16129" width="8.25" style="695" customWidth="1"/>
    <col min="16130" max="16130" width="13.875" style="695" customWidth="1"/>
    <col min="16131" max="16131" width="5.375" style="695" customWidth="1"/>
    <col min="16132" max="16132" width="32.5" style="695" customWidth="1"/>
    <col min="16133" max="16133" width="24.625" style="695" customWidth="1"/>
    <col min="16134" max="16134" width="12.625" style="695" bestFit="1" customWidth="1"/>
    <col min="16135" max="16135" width="16.5" style="695" customWidth="1"/>
    <col min="16136" max="16136" width="6.25" style="695" customWidth="1"/>
    <col min="16137" max="16137" width="2.625" style="695" customWidth="1"/>
    <col min="16138" max="16138" width="3.75" style="695" customWidth="1"/>
    <col min="16139" max="16139" width="2.625" style="695" customWidth="1"/>
    <col min="16140" max="16384" width="9" style="695"/>
  </cols>
  <sheetData>
    <row r="1" spans="1:11" ht="15" customHeight="1"/>
    <row r="2" spans="1:11" ht="24">
      <c r="A2" s="2094" t="s">
        <v>2333</v>
      </c>
      <c r="B2" s="2094"/>
      <c r="C2" s="2094"/>
      <c r="D2" s="2094"/>
      <c r="E2" s="2094"/>
      <c r="F2" s="2094"/>
      <c r="G2" s="2094"/>
      <c r="H2" s="2094"/>
      <c r="I2" s="2094"/>
      <c r="J2" s="2094"/>
      <c r="K2" s="2094"/>
    </row>
    <row r="3" spans="1:11" ht="24.75" customHeight="1">
      <c r="A3" s="696" t="s">
        <v>2334</v>
      </c>
      <c r="B3" s="2144"/>
      <c r="C3" s="2144"/>
      <c r="D3" s="724"/>
      <c r="E3" s="724"/>
      <c r="F3" s="724"/>
      <c r="G3" s="724"/>
      <c r="H3" s="724"/>
      <c r="I3" s="724"/>
      <c r="J3" s="724"/>
      <c r="K3" s="724"/>
    </row>
    <row r="4" spans="1:11" ht="7.5" customHeight="1"/>
    <row r="5" spans="1:11" ht="37.5" customHeight="1">
      <c r="A5" s="2062" t="s">
        <v>2311</v>
      </c>
      <c r="B5" s="2063"/>
      <c r="C5" s="2064" t="s">
        <v>2313</v>
      </c>
      <c r="D5" s="2064"/>
      <c r="E5" s="697" t="s">
        <v>2335</v>
      </c>
      <c r="F5" s="697" t="s">
        <v>2336</v>
      </c>
      <c r="G5" s="697" t="s">
        <v>2337</v>
      </c>
      <c r="H5" s="2065" t="s">
        <v>2338</v>
      </c>
      <c r="I5" s="2063"/>
      <c r="J5" s="2063"/>
      <c r="K5" s="2066"/>
    </row>
    <row r="6" spans="1:11" ht="28.5" customHeight="1">
      <c r="A6" s="2145"/>
      <c r="B6" s="2146"/>
      <c r="C6" s="2147"/>
      <c r="D6" s="2147"/>
      <c r="E6" s="2148"/>
      <c r="F6" s="2149"/>
      <c r="G6" s="2150"/>
      <c r="H6" s="2151"/>
      <c r="I6" s="2152" t="s">
        <v>90</v>
      </c>
      <c r="J6" s="2152"/>
      <c r="K6" s="2153" t="s">
        <v>2323</v>
      </c>
    </row>
    <row r="7" spans="1:11" ht="28.5" customHeight="1">
      <c r="A7" s="2154"/>
      <c r="B7" s="2155"/>
      <c r="C7" s="2156"/>
      <c r="D7" s="2156"/>
      <c r="E7" s="2157"/>
      <c r="F7" s="2158"/>
      <c r="G7" s="2159"/>
      <c r="H7" s="2160"/>
      <c r="I7" s="2161" t="s">
        <v>90</v>
      </c>
      <c r="J7" s="2161"/>
      <c r="K7" s="2162" t="s">
        <v>2323</v>
      </c>
    </row>
    <row r="8" spans="1:11" ht="28.5" customHeight="1">
      <c r="A8" s="2154"/>
      <c r="B8" s="2155"/>
      <c r="C8" s="2156"/>
      <c r="D8" s="2156"/>
      <c r="E8" s="2157"/>
      <c r="F8" s="2158"/>
      <c r="G8" s="2159"/>
      <c r="H8" s="2160"/>
      <c r="I8" s="2161" t="s">
        <v>90</v>
      </c>
      <c r="J8" s="2161"/>
      <c r="K8" s="2162" t="s">
        <v>2323</v>
      </c>
    </row>
    <row r="9" spans="1:11" ht="28.5" customHeight="1">
      <c r="A9" s="2154"/>
      <c r="B9" s="2155"/>
      <c r="C9" s="2156"/>
      <c r="D9" s="2156"/>
      <c r="E9" s="2157"/>
      <c r="F9" s="2158"/>
      <c r="G9" s="2159"/>
      <c r="H9" s="2160"/>
      <c r="I9" s="2161" t="s">
        <v>90</v>
      </c>
      <c r="J9" s="2161"/>
      <c r="K9" s="2162" t="s">
        <v>2323</v>
      </c>
    </row>
    <row r="10" spans="1:11" ht="28.5" customHeight="1">
      <c r="A10" s="2154"/>
      <c r="B10" s="2155"/>
      <c r="C10" s="2156"/>
      <c r="D10" s="2156"/>
      <c r="E10" s="2157"/>
      <c r="F10" s="2158"/>
      <c r="G10" s="2159"/>
      <c r="H10" s="2160"/>
      <c r="I10" s="2161" t="s">
        <v>90</v>
      </c>
      <c r="J10" s="2161"/>
      <c r="K10" s="2162" t="s">
        <v>2323</v>
      </c>
    </row>
    <row r="11" spans="1:11" ht="28.5" customHeight="1">
      <c r="A11" s="2154"/>
      <c r="B11" s="2155"/>
      <c r="C11" s="2156"/>
      <c r="D11" s="2156"/>
      <c r="E11" s="2157"/>
      <c r="F11" s="2158"/>
      <c r="G11" s="2159"/>
      <c r="H11" s="2160"/>
      <c r="I11" s="2161" t="s">
        <v>90</v>
      </c>
      <c r="J11" s="2161"/>
      <c r="K11" s="2162" t="s">
        <v>2323</v>
      </c>
    </row>
    <row r="12" spans="1:11" ht="28.5" customHeight="1">
      <c r="A12" s="2154"/>
      <c r="B12" s="2155"/>
      <c r="C12" s="2156"/>
      <c r="D12" s="2156"/>
      <c r="E12" s="2157"/>
      <c r="F12" s="2158"/>
      <c r="G12" s="2159"/>
      <c r="H12" s="2160"/>
      <c r="I12" s="2161" t="s">
        <v>90</v>
      </c>
      <c r="J12" s="2161"/>
      <c r="K12" s="2162" t="s">
        <v>2323</v>
      </c>
    </row>
    <row r="13" spans="1:11" ht="28.5" customHeight="1">
      <c r="A13" s="2154"/>
      <c r="B13" s="2155"/>
      <c r="C13" s="2156"/>
      <c r="D13" s="2156"/>
      <c r="E13" s="2157"/>
      <c r="F13" s="2158"/>
      <c r="G13" s="2159"/>
      <c r="H13" s="2160"/>
      <c r="I13" s="2161" t="s">
        <v>90</v>
      </c>
      <c r="J13" s="2161"/>
      <c r="K13" s="2162" t="s">
        <v>2323</v>
      </c>
    </row>
    <row r="14" spans="1:11" ht="28.5" customHeight="1">
      <c r="A14" s="2154"/>
      <c r="B14" s="2155"/>
      <c r="C14" s="2156"/>
      <c r="D14" s="2156"/>
      <c r="E14" s="2157"/>
      <c r="F14" s="2158"/>
      <c r="G14" s="2159"/>
      <c r="H14" s="2160"/>
      <c r="I14" s="2161" t="s">
        <v>90</v>
      </c>
      <c r="J14" s="2161"/>
      <c r="K14" s="2162" t="s">
        <v>2323</v>
      </c>
    </row>
    <row r="15" spans="1:11" ht="28.5" customHeight="1">
      <c r="A15" s="2154"/>
      <c r="B15" s="2155"/>
      <c r="C15" s="2156"/>
      <c r="D15" s="2156"/>
      <c r="E15" s="2157"/>
      <c r="F15" s="2158"/>
      <c r="G15" s="2159"/>
      <c r="H15" s="2160"/>
      <c r="I15" s="2161" t="s">
        <v>90</v>
      </c>
      <c r="J15" s="2161"/>
      <c r="K15" s="2162" t="s">
        <v>2323</v>
      </c>
    </row>
    <row r="16" spans="1:11" ht="28.5" customHeight="1">
      <c r="A16" s="2154"/>
      <c r="B16" s="2155"/>
      <c r="C16" s="2156"/>
      <c r="D16" s="2156"/>
      <c r="E16" s="2157"/>
      <c r="F16" s="2158"/>
      <c r="G16" s="2159"/>
      <c r="H16" s="2160"/>
      <c r="I16" s="2161" t="s">
        <v>90</v>
      </c>
      <c r="J16" s="2161"/>
      <c r="K16" s="2162" t="s">
        <v>2323</v>
      </c>
    </row>
    <row r="17" spans="1:11" ht="28.5" customHeight="1">
      <c r="A17" s="2154"/>
      <c r="B17" s="2155"/>
      <c r="C17" s="2156"/>
      <c r="D17" s="2156"/>
      <c r="E17" s="2157"/>
      <c r="F17" s="2158"/>
      <c r="G17" s="2159"/>
      <c r="H17" s="2160"/>
      <c r="I17" s="2161" t="s">
        <v>90</v>
      </c>
      <c r="J17" s="2161"/>
      <c r="K17" s="2162" t="s">
        <v>2323</v>
      </c>
    </row>
    <row r="18" spans="1:11" ht="28.5" customHeight="1">
      <c r="A18" s="2163"/>
      <c r="B18" s="2164"/>
      <c r="C18" s="2165"/>
      <c r="D18" s="2165"/>
      <c r="E18" s="2166"/>
      <c r="F18" s="2167"/>
      <c r="G18" s="2168"/>
      <c r="H18" s="2169"/>
      <c r="I18" s="2170" t="s">
        <v>90</v>
      </c>
      <c r="J18" s="2170"/>
      <c r="K18" s="2171" t="s">
        <v>2323</v>
      </c>
    </row>
    <row r="19" spans="1:11" s="712" customFormat="1" ht="15" customHeight="1">
      <c r="A19" s="2087" t="s">
        <v>752</v>
      </c>
      <c r="B19" s="2087"/>
      <c r="C19" s="2087"/>
      <c r="D19" s="2087"/>
      <c r="E19" s="2087"/>
      <c r="F19" s="2087"/>
      <c r="G19" s="2087"/>
      <c r="H19" s="2087"/>
      <c r="I19" s="2087"/>
      <c r="J19" s="2087"/>
      <c r="K19" s="2087"/>
    </row>
    <row r="20" spans="1:11" s="712" customFormat="1" ht="15" customHeight="1">
      <c r="A20" s="715" t="s">
        <v>2339</v>
      </c>
      <c r="B20" s="715"/>
      <c r="C20" s="715"/>
      <c r="D20" s="715"/>
      <c r="E20" s="715"/>
      <c r="F20" s="715"/>
      <c r="G20" s="715"/>
      <c r="H20" s="715"/>
      <c r="I20" s="715"/>
      <c r="J20" s="715"/>
      <c r="K20" s="715"/>
    </row>
    <row r="21" spans="1:11" s="712" customFormat="1" ht="15" customHeight="1">
      <c r="A21" s="715" t="s">
        <v>2340</v>
      </c>
      <c r="B21" s="715"/>
      <c r="C21" s="715"/>
      <c r="D21" s="715"/>
      <c r="E21" s="715"/>
      <c r="F21" s="715"/>
      <c r="G21" s="715"/>
      <c r="H21" s="715"/>
      <c r="I21" s="715"/>
      <c r="J21" s="715"/>
      <c r="K21" s="715"/>
    </row>
    <row r="22" spans="1:11" s="712" customFormat="1" ht="15" customHeight="1">
      <c r="A22" s="715" t="s">
        <v>2341</v>
      </c>
      <c r="B22" s="715"/>
      <c r="C22" s="715"/>
      <c r="D22" s="715"/>
      <c r="E22" s="715"/>
      <c r="F22" s="715"/>
      <c r="G22" s="715"/>
      <c r="H22" s="715"/>
      <c r="I22" s="715"/>
      <c r="J22" s="715"/>
      <c r="K22" s="715"/>
    </row>
    <row r="23" spans="1:11" s="712" customFormat="1" ht="15" customHeight="1">
      <c r="A23" s="712" t="s">
        <v>2342</v>
      </c>
    </row>
    <row r="24" spans="1:11" s="712" customFormat="1" ht="15" customHeight="1">
      <c r="A24" s="2088"/>
      <c r="B24" s="2088"/>
      <c r="C24" s="2088"/>
      <c r="D24" s="2088"/>
      <c r="E24" s="2088"/>
      <c r="F24" s="2088"/>
      <c r="G24" s="2088"/>
      <c r="H24" s="2088"/>
      <c r="I24" s="2088"/>
      <c r="J24" s="2088"/>
      <c r="K24" s="2088"/>
    </row>
    <row r="25" spans="1:11" ht="13.5">
      <c r="A25" s="715"/>
    </row>
  </sheetData>
  <sheetProtection password="8A15"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85" zoomScaleNormal="85" workbookViewId="0">
      <selection activeCell="B3" sqref="B3:C3"/>
    </sheetView>
  </sheetViews>
  <sheetFormatPr defaultRowHeight="11.25"/>
  <cols>
    <col min="1" max="1" width="8.25" style="695" customWidth="1"/>
    <col min="2" max="2" width="13.875" style="695" customWidth="1"/>
    <col min="3" max="3" width="23.875" style="695" customWidth="1"/>
    <col min="4" max="4" width="18.375" style="695" customWidth="1"/>
    <col min="5" max="5" width="50.125" style="695" customWidth="1"/>
    <col min="6" max="6" width="5.625" style="695" customWidth="1"/>
    <col min="7" max="7" width="2.625" style="695" customWidth="1"/>
    <col min="8" max="8" width="4.5" style="695" customWidth="1"/>
    <col min="9" max="9" width="2.625" style="695" customWidth="1"/>
    <col min="10" max="256" width="9" style="695"/>
    <col min="257" max="257" width="8.25" style="695" customWidth="1"/>
    <col min="258" max="258" width="13.875" style="695" customWidth="1"/>
    <col min="259" max="259" width="23.875" style="695" customWidth="1"/>
    <col min="260" max="260" width="18.375" style="695" customWidth="1"/>
    <col min="261" max="261" width="50.125" style="695" customWidth="1"/>
    <col min="262" max="262" width="5.625" style="695" customWidth="1"/>
    <col min="263" max="263" width="2.625" style="695" customWidth="1"/>
    <col min="264" max="264" width="4.5" style="695" customWidth="1"/>
    <col min="265" max="265" width="2.625" style="695" customWidth="1"/>
    <col min="266" max="512" width="9" style="695"/>
    <col min="513" max="513" width="8.25" style="695" customWidth="1"/>
    <col min="514" max="514" width="13.875" style="695" customWidth="1"/>
    <col min="515" max="515" width="23.875" style="695" customWidth="1"/>
    <col min="516" max="516" width="18.375" style="695" customWidth="1"/>
    <col min="517" max="517" width="50.125" style="695" customWidth="1"/>
    <col min="518" max="518" width="5.625" style="695" customWidth="1"/>
    <col min="519" max="519" width="2.625" style="695" customWidth="1"/>
    <col min="520" max="520" width="4.5" style="695" customWidth="1"/>
    <col min="521" max="521" width="2.625" style="695" customWidth="1"/>
    <col min="522" max="768" width="9" style="695"/>
    <col min="769" max="769" width="8.25" style="695" customWidth="1"/>
    <col min="770" max="770" width="13.875" style="695" customWidth="1"/>
    <col min="771" max="771" width="23.875" style="695" customWidth="1"/>
    <col min="772" max="772" width="18.375" style="695" customWidth="1"/>
    <col min="773" max="773" width="50.125" style="695" customWidth="1"/>
    <col min="774" max="774" width="5.625" style="695" customWidth="1"/>
    <col min="775" max="775" width="2.625" style="695" customWidth="1"/>
    <col min="776" max="776" width="4.5" style="695" customWidth="1"/>
    <col min="777" max="777" width="2.625" style="695" customWidth="1"/>
    <col min="778" max="1024" width="9" style="695"/>
    <col min="1025" max="1025" width="8.25" style="695" customWidth="1"/>
    <col min="1026" max="1026" width="13.875" style="695" customWidth="1"/>
    <col min="1027" max="1027" width="23.875" style="695" customWidth="1"/>
    <col min="1028" max="1028" width="18.375" style="695" customWidth="1"/>
    <col min="1029" max="1029" width="50.125" style="695" customWidth="1"/>
    <col min="1030" max="1030" width="5.625" style="695" customWidth="1"/>
    <col min="1031" max="1031" width="2.625" style="695" customWidth="1"/>
    <col min="1032" max="1032" width="4.5" style="695" customWidth="1"/>
    <col min="1033" max="1033" width="2.625" style="695" customWidth="1"/>
    <col min="1034" max="1280" width="9" style="695"/>
    <col min="1281" max="1281" width="8.25" style="695" customWidth="1"/>
    <col min="1282" max="1282" width="13.875" style="695" customWidth="1"/>
    <col min="1283" max="1283" width="23.875" style="695" customWidth="1"/>
    <col min="1284" max="1284" width="18.375" style="695" customWidth="1"/>
    <col min="1285" max="1285" width="50.125" style="695" customWidth="1"/>
    <col min="1286" max="1286" width="5.625" style="695" customWidth="1"/>
    <col min="1287" max="1287" width="2.625" style="695" customWidth="1"/>
    <col min="1288" max="1288" width="4.5" style="695" customWidth="1"/>
    <col min="1289" max="1289" width="2.625" style="695" customWidth="1"/>
    <col min="1290" max="1536" width="9" style="695"/>
    <col min="1537" max="1537" width="8.25" style="695" customWidth="1"/>
    <col min="1538" max="1538" width="13.875" style="695" customWidth="1"/>
    <col min="1539" max="1539" width="23.875" style="695" customWidth="1"/>
    <col min="1540" max="1540" width="18.375" style="695" customWidth="1"/>
    <col min="1541" max="1541" width="50.125" style="695" customWidth="1"/>
    <col min="1542" max="1542" width="5.625" style="695" customWidth="1"/>
    <col min="1543" max="1543" width="2.625" style="695" customWidth="1"/>
    <col min="1544" max="1544" width="4.5" style="695" customWidth="1"/>
    <col min="1545" max="1545" width="2.625" style="695" customWidth="1"/>
    <col min="1546" max="1792" width="9" style="695"/>
    <col min="1793" max="1793" width="8.25" style="695" customWidth="1"/>
    <col min="1794" max="1794" width="13.875" style="695" customWidth="1"/>
    <col min="1795" max="1795" width="23.875" style="695" customWidth="1"/>
    <col min="1796" max="1796" width="18.375" style="695" customWidth="1"/>
    <col min="1797" max="1797" width="50.125" style="695" customWidth="1"/>
    <col min="1798" max="1798" width="5.625" style="695" customWidth="1"/>
    <col min="1799" max="1799" width="2.625" style="695" customWidth="1"/>
    <col min="1800" max="1800" width="4.5" style="695" customWidth="1"/>
    <col min="1801" max="1801" width="2.625" style="695" customWidth="1"/>
    <col min="1802" max="2048" width="9" style="695"/>
    <col min="2049" max="2049" width="8.25" style="695" customWidth="1"/>
    <col min="2050" max="2050" width="13.875" style="695" customWidth="1"/>
    <col min="2051" max="2051" width="23.875" style="695" customWidth="1"/>
    <col min="2052" max="2052" width="18.375" style="695" customWidth="1"/>
    <col min="2053" max="2053" width="50.125" style="695" customWidth="1"/>
    <col min="2054" max="2054" width="5.625" style="695" customWidth="1"/>
    <col min="2055" max="2055" width="2.625" style="695" customWidth="1"/>
    <col min="2056" max="2056" width="4.5" style="695" customWidth="1"/>
    <col min="2057" max="2057" width="2.625" style="695" customWidth="1"/>
    <col min="2058" max="2304" width="9" style="695"/>
    <col min="2305" max="2305" width="8.25" style="695" customWidth="1"/>
    <col min="2306" max="2306" width="13.875" style="695" customWidth="1"/>
    <col min="2307" max="2307" width="23.875" style="695" customWidth="1"/>
    <col min="2308" max="2308" width="18.375" style="695" customWidth="1"/>
    <col min="2309" max="2309" width="50.125" style="695" customWidth="1"/>
    <col min="2310" max="2310" width="5.625" style="695" customWidth="1"/>
    <col min="2311" max="2311" width="2.625" style="695" customWidth="1"/>
    <col min="2312" max="2312" width="4.5" style="695" customWidth="1"/>
    <col min="2313" max="2313" width="2.625" style="695" customWidth="1"/>
    <col min="2314" max="2560" width="9" style="695"/>
    <col min="2561" max="2561" width="8.25" style="695" customWidth="1"/>
    <col min="2562" max="2562" width="13.875" style="695" customWidth="1"/>
    <col min="2563" max="2563" width="23.875" style="695" customWidth="1"/>
    <col min="2564" max="2564" width="18.375" style="695" customWidth="1"/>
    <col min="2565" max="2565" width="50.125" style="695" customWidth="1"/>
    <col min="2566" max="2566" width="5.625" style="695" customWidth="1"/>
    <col min="2567" max="2567" width="2.625" style="695" customWidth="1"/>
    <col min="2568" max="2568" width="4.5" style="695" customWidth="1"/>
    <col min="2569" max="2569" width="2.625" style="695" customWidth="1"/>
    <col min="2570" max="2816" width="9" style="695"/>
    <col min="2817" max="2817" width="8.25" style="695" customWidth="1"/>
    <col min="2818" max="2818" width="13.875" style="695" customWidth="1"/>
    <col min="2819" max="2819" width="23.875" style="695" customWidth="1"/>
    <col min="2820" max="2820" width="18.375" style="695" customWidth="1"/>
    <col min="2821" max="2821" width="50.125" style="695" customWidth="1"/>
    <col min="2822" max="2822" width="5.625" style="695" customWidth="1"/>
    <col min="2823" max="2823" width="2.625" style="695" customWidth="1"/>
    <col min="2824" max="2824" width="4.5" style="695" customWidth="1"/>
    <col min="2825" max="2825" width="2.625" style="695" customWidth="1"/>
    <col min="2826" max="3072" width="9" style="695"/>
    <col min="3073" max="3073" width="8.25" style="695" customWidth="1"/>
    <col min="3074" max="3074" width="13.875" style="695" customWidth="1"/>
    <col min="3075" max="3075" width="23.875" style="695" customWidth="1"/>
    <col min="3076" max="3076" width="18.375" style="695" customWidth="1"/>
    <col min="3077" max="3077" width="50.125" style="695" customWidth="1"/>
    <col min="3078" max="3078" width="5.625" style="695" customWidth="1"/>
    <col min="3079" max="3079" width="2.625" style="695" customWidth="1"/>
    <col min="3080" max="3080" width="4.5" style="695" customWidth="1"/>
    <col min="3081" max="3081" width="2.625" style="695" customWidth="1"/>
    <col min="3082" max="3328" width="9" style="695"/>
    <col min="3329" max="3329" width="8.25" style="695" customWidth="1"/>
    <col min="3330" max="3330" width="13.875" style="695" customWidth="1"/>
    <col min="3331" max="3331" width="23.875" style="695" customWidth="1"/>
    <col min="3332" max="3332" width="18.375" style="695" customWidth="1"/>
    <col min="3333" max="3333" width="50.125" style="695" customWidth="1"/>
    <col min="3334" max="3334" width="5.625" style="695" customWidth="1"/>
    <col min="3335" max="3335" width="2.625" style="695" customWidth="1"/>
    <col min="3336" max="3336" width="4.5" style="695" customWidth="1"/>
    <col min="3337" max="3337" width="2.625" style="695" customWidth="1"/>
    <col min="3338" max="3584" width="9" style="695"/>
    <col min="3585" max="3585" width="8.25" style="695" customWidth="1"/>
    <col min="3586" max="3586" width="13.875" style="695" customWidth="1"/>
    <col min="3587" max="3587" width="23.875" style="695" customWidth="1"/>
    <col min="3588" max="3588" width="18.375" style="695" customWidth="1"/>
    <col min="3589" max="3589" width="50.125" style="695" customWidth="1"/>
    <col min="3590" max="3590" width="5.625" style="695" customWidth="1"/>
    <col min="3591" max="3591" width="2.625" style="695" customWidth="1"/>
    <col min="3592" max="3592" width="4.5" style="695" customWidth="1"/>
    <col min="3593" max="3593" width="2.625" style="695" customWidth="1"/>
    <col min="3594" max="3840" width="9" style="695"/>
    <col min="3841" max="3841" width="8.25" style="695" customWidth="1"/>
    <col min="3842" max="3842" width="13.875" style="695" customWidth="1"/>
    <col min="3843" max="3843" width="23.875" style="695" customWidth="1"/>
    <col min="3844" max="3844" width="18.375" style="695" customWidth="1"/>
    <col min="3845" max="3845" width="50.125" style="695" customWidth="1"/>
    <col min="3846" max="3846" width="5.625" style="695" customWidth="1"/>
    <col min="3847" max="3847" width="2.625" style="695" customWidth="1"/>
    <col min="3848" max="3848" width="4.5" style="695" customWidth="1"/>
    <col min="3849" max="3849" width="2.625" style="695" customWidth="1"/>
    <col min="3850" max="4096" width="9" style="695"/>
    <col min="4097" max="4097" width="8.25" style="695" customWidth="1"/>
    <col min="4098" max="4098" width="13.875" style="695" customWidth="1"/>
    <col min="4099" max="4099" width="23.875" style="695" customWidth="1"/>
    <col min="4100" max="4100" width="18.375" style="695" customWidth="1"/>
    <col min="4101" max="4101" width="50.125" style="695" customWidth="1"/>
    <col min="4102" max="4102" width="5.625" style="695" customWidth="1"/>
    <col min="4103" max="4103" width="2.625" style="695" customWidth="1"/>
    <col min="4104" max="4104" width="4.5" style="695" customWidth="1"/>
    <col min="4105" max="4105" width="2.625" style="695" customWidth="1"/>
    <col min="4106" max="4352" width="9" style="695"/>
    <col min="4353" max="4353" width="8.25" style="695" customWidth="1"/>
    <col min="4354" max="4354" width="13.875" style="695" customWidth="1"/>
    <col min="4355" max="4355" width="23.875" style="695" customWidth="1"/>
    <col min="4356" max="4356" width="18.375" style="695" customWidth="1"/>
    <col min="4357" max="4357" width="50.125" style="695" customWidth="1"/>
    <col min="4358" max="4358" width="5.625" style="695" customWidth="1"/>
    <col min="4359" max="4359" width="2.625" style="695" customWidth="1"/>
    <col min="4360" max="4360" width="4.5" style="695" customWidth="1"/>
    <col min="4361" max="4361" width="2.625" style="695" customWidth="1"/>
    <col min="4362" max="4608" width="9" style="695"/>
    <col min="4609" max="4609" width="8.25" style="695" customWidth="1"/>
    <col min="4610" max="4610" width="13.875" style="695" customWidth="1"/>
    <col min="4611" max="4611" width="23.875" style="695" customWidth="1"/>
    <col min="4612" max="4612" width="18.375" style="695" customWidth="1"/>
    <col min="4613" max="4613" width="50.125" style="695" customWidth="1"/>
    <col min="4614" max="4614" width="5.625" style="695" customWidth="1"/>
    <col min="4615" max="4615" width="2.625" style="695" customWidth="1"/>
    <col min="4616" max="4616" width="4.5" style="695" customWidth="1"/>
    <col min="4617" max="4617" width="2.625" style="695" customWidth="1"/>
    <col min="4618" max="4864" width="9" style="695"/>
    <col min="4865" max="4865" width="8.25" style="695" customWidth="1"/>
    <col min="4866" max="4866" width="13.875" style="695" customWidth="1"/>
    <col min="4867" max="4867" width="23.875" style="695" customWidth="1"/>
    <col min="4868" max="4868" width="18.375" style="695" customWidth="1"/>
    <col min="4869" max="4869" width="50.125" style="695" customWidth="1"/>
    <col min="4870" max="4870" width="5.625" style="695" customWidth="1"/>
    <col min="4871" max="4871" width="2.625" style="695" customWidth="1"/>
    <col min="4872" max="4872" width="4.5" style="695" customWidth="1"/>
    <col min="4873" max="4873" width="2.625" style="695" customWidth="1"/>
    <col min="4874" max="5120" width="9" style="695"/>
    <col min="5121" max="5121" width="8.25" style="695" customWidth="1"/>
    <col min="5122" max="5122" width="13.875" style="695" customWidth="1"/>
    <col min="5123" max="5123" width="23.875" style="695" customWidth="1"/>
    <col min="5124" max="5124" width="18.375" style="695" customWidth="1"/>
    <col min="5125" max="5125" width="50.125" style="695" customWidth="1"/>
    <col min="5126" max="5126" width="5.625" style="695" customWidth="1"/>
    <col min="5127" max="5127" width="2.625" style="695" customWidth="1"/>
    <col min="5128" max="5128" width="4.5" style="695" customWidth="1"/>
    <col min="5129" max="5129" width="2.625" style="695" customWidth="1"/>
    <col min="5130" max="5376" width="9" style="695"/>
    <col min="5377" max="5377" width="8.25" style="695" customWidth="1"/>
    <col min="5378" max="5378" width="13.875" style="695" customWidth="1"/>
    <col min="5379" max="5379" width="23.875" style="695" customWidth="1"/>
    <col min="5380" max="5380" width="18.375" style="695" customWidth="1"/>
    <col min="5381" max="5381" width="50.125" style="695" customWidth="1"/>
    <col min="5382" max="5382" width="5.625" style="695" customWidth="1"/>
    <col min="5383" max="5383" width="2.625" style="695" customWidth="1"/>
    <col min="5384" max="5384" width="4.5" style="695" customWidth="1"/>
    <col min="5385" max="5385" width="2.625" style="695" customWidth="1"/>
    <col min="5386" max="5632" width="9" style="695"/>
    <col min="5633" max="5633" width="8.25" style="695" customWidth="1"/>
    <col min="5634" max="5634" width="13.875" style="695" customWidth="1"/>
    <col min="5635" max="5635" width="23.875" style="695" customWidth="1"/>
    <col min="5636" max="5636" width="18.375" style="695" customWidth="1"/>
    <col min="5637" max="5637" width="50.125" style="695" customWidth="1"/>
    <col min="5638" max="5638" width="5.625" style="695" customWidth="1"/>
    <col min="5639" max="5639" width="2.625" style="695" customWidth="1"/>
    <col min="5640" max="5640" width="4.5" style="695" customWidth="1"/>
    <col min="5641" max="5641" width="2.625" style="695" customWidth="1"/>
    <col min="5642" max="5888" width="9" style="695"/>
    <col min="5889" max="5889" width="8.25" style="695" customWidth="1"/>
    <col min="5890" max="5890" width="13.875" style="695" customWidth="1"/>
    <col min="5891" max="5891" width="23.875" style="695" customWidth="1"/>
    <col min="5892" max="5892" width="18.375" style="695" customWidth="1"/>
    <col min="5893" max="5893" width="50.125" style="695" customWidth="1"/>
    <col min="5894" max="5894" width="5.625" style="695" customWidth="1"/>
    <col min="5895" max="5895" width="2.625" style="695" customWidth="1"/>
    <col min="5896" max="5896" width="4.5" style="695" customWidth="1"/>
    <col min="5897" max="5897" width="2.625" style="695" customWidth="1"/>
    <col min="5898" max="6144" width="9" style="695"/>
    <col min="6145" max="6145" width="8.25" style="695" customWidth="1"/>
    <col min="6146" max="6146" width="13.875" style="695" customWidth="1"/>
    <col min="6147" max="6147" width="23.875" style="695" customWidth="1"/>
    <col min="6148" max="6148" width="18.375" style="695" customWidth="1"/>
    <col min="6149" max="6149" width="50.125" style="695" customWidth="1"/>
    <col min="6150" max="6150" width="5.625" style="695" customWidth="1"/>
    <col min="6151" max="6151" width="2.625" style="695" customWidth="1"/>
    <col min="6152" max="6152" width="4.5" style="695" customWidth="1"/>
    <col min="6153" max="6153" width="2.625" style="695" customWidth="1"/>
    <col min="6154" max="6400" width="9" style="695"/>
    <col min="6401" max="6401" width="8.25" style="695" customWidth="1"/>
    <col min="6402" max="6402" width="13.875" style="695" customWidth="1"/>
    <col min="6403" max="6403" width="23.875" style="695" customWidth="1"/>
    <col min="6404" max="6404" width="18.375" style="695" customWidth="1"/>
    <col min="6405" max="6405" width="50.125" style="695" customWidth="1"/>
    <col min="6406" max="6406" width="5.625" style="695" customWidth="1"/>
    <col min="6407" max="6407" width="2.625" style="695" customWidth="1"/>
    <col min="6408" max="6408" width="4.5" style="695" customWidth="1"/>
    <col min="6409" max="6409" width="2.625" style="695" customWidth="1"/>
    <col min="6410" max="6656" width="9" style="695"/>
    <col min="6657" max="6657" width="8.25" style="695" customWidth="1"/>
    <col min="6658" max="6658" width="13.875" style="695" customWidth="1"/>
    <col min="6659" max="6659" width="23.875" style="695" customWidth="1"/>
    <col min="6660" max="6660" width="18.375" style="695" customWidth="1"/>
    <col min="6661" max="6661" width="50.125" style="695" customWidth="1"/>
    <col min="6662" max="6662" width="5.625" style="695" customWidth="1"/>
    <col min="6663" max="6663" width="2.625" style="695" customWidth="1"/>
    <col min="6664" max="6664" width="4.5" style="695" customWidth="1"/>
    <col min="6665" max="6665" width="2.625" style="695" customWidth="1"/>
    <col min="6666" max="6912" width="9" style="695"/>
    <col min="6913" max="6913" width="8.25" style="695" customWidth="1"/>
    <col min="6914" max="6914" width="13.875" style="695" customWidth="1"/>
    <col min="6915" max="6915" width="23.875" style="695" customWidth="1"/>
    <col min="6916" max="6916" width="18.375" style="695" customWidth="1"/>
    <col min="6917" max="6917" width="50.125" style="695" customWidth="1"/>
    <col min="6918" max="6918" width="5.625" style="695" customWidth="1"/>
    <col min="6919" max="6919" width="2.625" style="695" customWidth="1"/>
    <col min="6920" max="6920" width="4.5" style="695" customWidth="1"/>
    <col min="6921" max="6921" width="2.625" style="695" customWidth="1"/>
    <col min="6922" max="7168" width="9" style="695"/>
    <col min="7169" max="7169" width="8.25" style="695" customWidth="1"/>
    <col min="7170" max="7170" width="13.875" style="695" customWidth="1"/>
    <col min="7171" max="7171" width="23.875" style="695" customWidth="1"/>
    <col min="7172" max="7172" width="18.375" style="695" customWidth="1"/>
    <col min="7173" max="7173" width="50.125" style="695" customWidth="1"/>
    <col min="7174" max="7174" width="5.625" style="695" customWidth="1"/>
    <col min="7175" max="7175" width="2.625" style="695" customWidth="1"/>
    <col min="7176" max="7176" width="4.5" style="695" customWidth="1"/>
    <col min="7177" max="7177" width="2.625" style="695" customWidth="1"/>
    <col min="7178" max="7424" width="9" style="695"/>
    <col min="7425" max="7425" width="8.25" style="695" customWidth="1"/>
    <col min="7426" max="7426" width="13.875" style="695" customWidth="1"/>
    <col min="7427" max="7427" width="23.875" style="695" customWidth="1"/>
    <col min="7428" max="7428" width="18.375" style="695" customWidth="1"/>
    <col min="7429" max="7429" width="50.125" style="695" customWidth="1"/>
    <col min="7430" max="7430" width="5.625" style="695" customWidth="1"/>
    <col min="7431" max="7431" width="2.625" style="695" customWidth="1"/>
    <col min="7432" max="7432" width="4.5" style="695" customWidth="1"/>
    <col min="7433" max="7433" width="2.625" style="695" customWidth="1"/>
    <col min="7434" max="7680" width="9" style="695"/>
    <col min="7681" max="7681" width="8.25" style="695" customWidth="1"/>
    <col min="7682" max="7682" width="13.875" style="695" customWidth="1"/>
    <col min="7683" max="7683" width="23.875" style="695" customWidth="1"/>
    <col min="7684" max="7684" width="18.375" style="695" customWidth="1"/>
    <col min="7685" max="7685" width="50.125" style="695" customWidth="1"/>
    <col min="7686" max="7686" width="5.625" style="695" customWidth="1"/>
    <col min="7687" max="7687" width="2.625" style="695" customWidth="1"/>
    <col min="7688" max="7688" width="4.5" style="695" customWidth="1"/>
    <col min="7689" max="7689" width="2.625" style="695" customWidth="1"/>
    <col min="7690" max="7936" width="9" style="695"/>
    <col min="7937" max="7937" width="8.25" style="695" customWidth="1"/>
    <col min="7938" max="7938" width="13.875" style="695" customWidth="1"/>
    <col min="7939" max="7939" width="23.875" style="695" customWidth="1"/>
    <col min="7940" max="7940" width="18.375" style="695" customWidth="1"/>
    <col min="7941" max="7941" width="50.125" style="695" customWidth="1"/>
    <col min="7942" max="7942" width="5.625" style="695" customWidth="1"/>
    <col min="7943" max="7943" width="2.625" style="695" customWidth="1"/>
    <col min="7944" max="7944" width="4.5" style="695" customWidth="1"/>
    <col min="7945" max="7945" width="2.625" style="695" customWidth="1"/>
    <col min="7946" max="8192" width="9" style="695"/>
    <col min="8193" max="8193" width="8.25" style="695" customWidth="1"/>
    <col min="8194" max="8194" width="13.875" style="695" customWidth="1"/>
    <col min="8195" max="8195" width="23.875" style="695" customWidth="1"/>
    <col min="8196" max="8196" width="18.375" style="695" customWidth="1"/>
    <col min="8197" max="8197" width="50.125" style="695" customWidth="1"/>
    <col min="8198" max="8198" width="5.625" style="695" customWidth="1"/>
    <col min="8199" max="8199" width="2.625" style="695" customWidth="1"/>
    <col min="8200" max="8200" width="4.5" style="695" customWidth="1"/>
    <col min="8201" max="8201" width="2.625" style="695" customWidth="1"/>
    <col min="8202" max="8448" width="9" style="695"/>
    <col min="8449" max="8449" width="8.25" style="695" customWidth="1"/>
    <col min="8450" max="8450" width="13.875" style="695" customWidth="1"/>
    <col min="8451" max="8451" width="23.875" style="695" customWidth="1"/>
    <col min="8452" max="8452" width="18.375" style="695" customWidth="1"/>
    <col min="8453" max="8453" width="50.125" style="695" customWidth="1"/>
    <col min="8454" max="8454" width="5.625" style="695" customWidth="1"/>
    <col min="8455" max="8455" width="2.625" style="695" customWidth="1"/>
    <col min="8456" max="8456" width="4.5" style="695" customWidth="1"/>
    <col min="8457" max="8457" width="2.625" style="695" customWidth="1"/>
    <col min="8458" max="8704" width="9" style="695"/>
    <col min="8705" max="8705" width="8.25" style="695" customWidth="1"/>
    <col min="8706" max="8706" width="13.875" style="695" customWidth="1"/>
    <col min="8707" max="8707" width="23.875" style="695" customWidth="1"/>
    <col min="8708" max="8708" width="18.375" style="695" customWidth="1"/>
    <col min="8709" max="8709" width="50.125" style="695" customWidth="1"/>
    <col min="8710" max="8710" width="5.625" style="695" customWidth="1"/>
    <col min="8711" max="8711" width="2.625" style="695" customWidth="1"/>
    <col min="8712" max="8712" width="4.5" style="695" customWidth="1"/>
    <col min="8713" max="8713" width="2.625" style="695" customWidth="1"/>
    <col min="8714" max="8960" width="9" style="695"/>
    <col min="8961" max="8961" width="8.25" style="695" customWidth="1"/>
    <col min="8962" max="8962" width="13.875" style="695" customWidth="1"/>
    <col min="8963" max="8963" width="23.875" style="695" customWidth="1"/>
    <col min="8964" max="8964" width="18.375" style="695" customWidth="1"/>
    <col min="8965" max="8965" width="50.125" style="695" customWidth="1"/>
    <col min="8966" max="8966" width="5.625" style="695" customWidth="1"/>
    <col min="8967" max="8967" width="2.625" style="695" customWidth="1"/>
    <col min="8968" max="8968" width="4.5" style="695" customWidth="1"/>
    <col min="8969" max="8969" width="2.625" style="695" customWidth="1"/>
    <col min="8970" max="9216" width="9" style="695"/>
    <col min="9217" max="9217" width="8.25" style="695" customWidth="1"/>
    <col min="9218" max="9218" width="13.875" style="695" customWidth="1"/>
    <col min="9219" max="9219" width="23.875" style="695" customWidth="1"/>
    <col min="9220" max="9220" width="18.375" style="695" customWidth="1"/>
    <col min="9221" max="9221" width="50.125" style="695" customWidth="1"/>
    <col min="9222" max="9222" width="5.625" style="695" customWidth="1"/>
    <col min="9223" max="9223" width="2.625" style="695" customWidth="1"/>
    <col min="9224" max="9224" width="4.5" style="695" customWidth="1"/>
    <col min="9225" max="9225" width="2.625" style="695" customWidth="1"/>
    <col min="9226" max="9472" width="9" style="695"/>
    <col min="9473" max="9473" width="8.25" style="695" customWidth="1"/>
    <col min="9474" max="9474" width="13.875" style="695" customWidth="1"/>
    <col min="9475" max="9475" width="23.875" style="695" customWidth="1"/>
    <col min="9476" max="9476" width="18.375" style="695" customWidth="1"/>
    <col min="9477" max="9477" width="50.125" style="695" customWidth="1"/>
    <col min="9478" max="9478" width="5.625" style="695" customWidth="1"/>
    <col min="9479" max="9479" width="2.625" style="695" customWidth="1"/>
    <col min="9480" max="9480" width="4.5" style="695" customWidth="1"/>
    <col min="9481" max="9481" width="2.625" style="695" customWidth="1"/>
    <col min="9482" max="9728" width="9" style="695"/>
    <col min="9729" max="9729" width="8.25" style="695" customWidth="1"/>
    <col min="9730" max="9730" width="13.875" style="695" customWidth="1"/>
    <col min="9731" max="9731" width="23.875" style="695" customWidth="1"/>
    <col min="9732" max="9732" width="18.375" style="695" customWidth="1"/>
    <col min="9733" max="9733" width="50.125" style="695" customWidth="1"/>
    <col min="9734" max="9734" width="5.625" style="695" customWidth="1"/>
    <col min="9735" max="9735" width="2.625" style="695" customWidth="1"/>
    <col min="9736" max="9736" width="4.5" style="695" customWidth="1"/>
    <col min="9737" max="9737" width="2.625" style="695" customWidth="1"/>
    <col min="9738" max="9984" width="9" style="695"/>
    <col min="9985" max="9985" width="8.25" style="695" customWidth="1"/>
    <col min="9986" max="9986" width="13.875" style="695" customWidth="1"/>
    <col min="9987" max="9987" width="23.875" style="695" customWidth="1"/>
    <col min="9988" max="9988" width="18.375" style="695" customWidth="1"/>
    <col min="9989" max="9989" width="50.125" style="695" customWidth="1"/>
    <col min="9990" max="9990" width="5.625" style="695" customWidth="1"/>
    <col min="9991" max="9991" width="2.625" style="695" customWidth="1"/>
    <col min="9992" max="9992" width="4.5" style="695" customWidth="1"/>
    <col min="9993" max="9993" width="2.625" style="695" customWidth="1"/>
    <col min="9994" max="10240" width="9" style="695"/>
    <col min="10241" max="10241" width="8.25" style="695" customWidth="1"/>
    <col min="10242" max="10242" width="13.875" style="695" customWidth="1"/>
    <col min="10243" max="10243" width="23.875" style="695" customWidth="1"/>
    <col min="10244" max="10244" width="18.375" style="695" customWidth="1"/>
    <col min="10245" max="10245" width="50.125" style="695" customWidth="1"/>
    <col min="10246" max="10246" width="5.625" style="695" customWidth="1"/>
    <col min="10247" max="10247" width="2.625" style="695" customWidth="1"/>
    <col min="10248" max="10248" width="4.5" style="695" customWidth="1"/>
    <col min="10249" max="10249" width="2.625" style="695" customWidth="1"/>
    <col min="10250" max="10496" width="9" style="695"/>
    <col min="10497" max="10497" width="8.25" style="695" customWidth="1"/>
    <col min="10498" max="10498" width="13.875" style="695" customWidth="1"/>
    <col min="10499" max="10499" width="23.875" style="695" customWidth="1"/>
    <col min="10500" max="10500" width="18.375" style="695" customWidth="1"/>
    <col min="10501" max="10501" width="50.125" style="695" customWidth="1"/>
    <col min="10502" max="10502" width="5.625" style="695" customWidth="1"/>
    <col min="10503" max="10503" width="2.625" style="695" customWidth="1"/>
    <col min="10504" max="10504" width="4.5" style="695" customWidth="1"/>
    <col min="10505" max="10505" width="2.625" style="695" customWidth="1"/>
    <col min="10506" max="10752" width="9" style="695"/>
    <col min="10753" max="10753" width="8.25" style="695" customWidth="1"/>
    <col min="10754" max="10754" width="13.875" style="695" customWidth="1"/>
    <col min="10755" max="10755" width="23.875" style="695" customWidth="1"/>
    <col min="10756" max="10756" width="18.375" style="695" customWidth="1"/>
    <col min="10757" max="10757" width="50.125" style="695" customWidth="1"/>
    <col min="10758" max="10758" width="5.625" style="695" customWidth="1"/>
    <col min="10759" max="10759" width="2.625" style="695" customWidth="1"/>
    <col min="10760" max="10760" width="4.5" style="695" customWidth="1"/>
    <col min="10761" max="10761" width="2.625" style="695" customWidth="1"/>
    <col min="10762" max="11008" width="9" style="695"/>
    <col min="11009" max="11009" width="8.25" style="695" customWidth="1"/>
    <col min="11010" max="11010" width="13.875" style="695" customWidth="1"/>
    <col min="11011" max="11011" width="23.875" style="695" customWidth="1"/>
    <col min="11012" max="11012" width="18.375" style="695" customWidth="1"/>
    <col min="11013" max="11013" width="50.125" style="695" customWidth="1"/>
    <col min="11014" max="11014" width="5.625" style="695" customWidth="1"/>
    <col min="11015" max="11015" width="2.625" style="695" customWidth="1"/>
    <col min="11016" max="11016" width="4.5" style="695" customWidth="1"/>
    <col min="11017" max="11017" width="2.625" style="695" customWidth="1"/>
    <col min="11018" max="11264" width="9" style="695"/>
    <col min="11265" max="11265" width="8.25" style="695" customWidth="1"/>
    <col min="11266" max="11266" width="13.875" style="695" customWidth="1"/>
    <col min="11267" max="11267" width="23.875" style="695" customWidth="1"/>
    <col min="11268" max="11268" width="18.375" style="695" customWidth="1"/>
    <col min="11269" max="11269" width="50.125" style="695" customWidth="1"/>
    <col min="11270" max="11270" width="5.625" style="695" customWidth="1"/>
    <col min="11271" max="11271" width="2.625" style="695" customWidth="1"/>
    <col min="11272" max="11272" width="4.5" style="695" customWidth="1"/>
    <col min="11273" max="11273" width="2.625" style="695" customWidth="1"/>
    <col min="11274" max="11520" width="9" style="695"/>
    <col min="11521" max="11521" width="8.25" style="695" customWidth="1"/>
    <col min="11522" max="11522" width="13.875" style="695" customWidth="1"/>
    <col min="11523" max="11523" width="23.875" style="695" customWidth="1"/>
    <col min="11524" max="11524" width="18.375" style="695" customWidth="1"/>
    <col min="11525" max="11525" width="50.125" style="695" customWidth="1"/>
    <col min="11526" max="11526" width="5.625" style="695" customWidth="1"/>
    <col min="11527" max="11527" width="2.625" style="695" customWidth="1"/>
    <col min="11528" max="11528" width="4.5" style="695" customWidth="1"/>
    <col min="11529" max="11529" width="2.625" style="695" customWidth="1"/>
    <col min="11530" max="11776" width="9" style="695"/>
    <col min="11777" max="11777" width="8.25" style="695" customWidth="1"/>
    <col min="11778" max="11778" width="13.875" style="695" customWidth="1"/>
    <col min="11779" max="11779" width="23.875" style="695" customWidth="1"/>
    <col min="11780" max="11780" width="18.375" style="695" customWidth="1"/>
    <col min="11781" max="11781" width="50.125" style="695" customWidth="1"/>
    <col min="11782" max="11782" width="5.625" style="695" customWidth="1"/>
    <col min="11783" max="11783" width="2.625" style="695" customWidth="1"/>
    <col min="11784" max="11784" width="4.5" style="695" customWidth="1"/>
    <col min="11785" max="11785" width="2.625" style="695" customWidth="1"/>
    <col min="11786" max="12032" width="9" style="695"/>
    <col min="12033" max="12033" width="8.25" style="695" customWidth="1"/>
    <col min="12034" max="12034" width="13.875" style="695" customWidth="1"/>
    <col min="12035" max="12035" width="23.875" style="695" customWidth="1"/>
    <col min="12036" max="12036" width="18.375" style="695" customWidth="1"/>
    <col min="12037" max="12037" width="50.125" style="695" customWidth="1"/>
    <col min="12038" max="12038" width="5.625" style="695" customWidth="1"/>
    <col min="12039" max="12039" width="2.625" style="695" customWidth="1"/>
    <col min="12040" max="12040" width="4.5" style="695" customWidth="1"/>
    <col min="12041" max="12041" width="2.625" style="695" customWidth="1"/>
    <col min="12042" max="12288" width="9" style="695"/>
    <col min="12289" max="12289" width="8.25" style="695" customWidth="1"/>
    <col min="12290" max="12290" width="13.875" style="695" customWidth="1"/>
    <col min="12291" max="12291" width="23.875" style="695" customWidth="1"/>
    <col min="12292" max="12292" width="18.375" style="695" customWidth="1"/>
    <col min="12293" max="12293" width="50.125" style="695" customWidth="1"/>
    <col min="12294" max="12294" width="5.625" style="695" customWidth="1"/>
    <col min="12295" max="12295" width="2.625" style="695" customWidth="1"/>
    <col min="12296" max="12296" width="4.5" style="695" customWidth="1"/>
    <col min="12297" max="12297" width="2.625" style="695" customWidth="1"/>
    <col min="12298" max="12544" width="9" style="695"/>
    <col min="12545" max="12545" width="8.25" style="695" customWidth="1"/>
    <col min="12546" max="12546" width="13.875" style="695" customWidth="1"/>
    <col min="12547" max="12547" width="23.875" style="695" customWidth="1"/>
    <col min="12548" max="12548" width="18.375" style="695" customWidth="1"/>
    <col min="12549" max="12549" width="50.125" style="695" customWidth="1"/>
    <col min="12550" max="12550" width="5.625" style="695" customWidth="1"/>
    <col min="12551" max="12551" width="2.625" style="695" customWidth="1"/>
    <col min="12552" max="12552" width="4.5" style="695" customWidth="1"/>
    <col min="12553" max="12553" width="2.625" style="695" customWidth="1"/>
    <col min="12554" max="12800" width="9" style="695"/>
    <col min="12801" max="12801" width="8.25" style="695" customWidth="1"/>
    <col min="12802" max="12802" width="13.875" style="695" customWidth="1"/>
    <col min="12803" max="12803" width="23.875" style="695" customWidth="1"/>
    <col min="12804" max="12804" width="18.375" style="695" customWidth="1"/>
    <col min="12805" max="12805" width="50.125" style="695" customWidth="1"/>
    <col min="12806" max="12806" width="5.625" style="695" customWidth="1"/>
    <col min="12807" max="12807" width="2.625" style="695" customWidth="1"/>
    <col min="12808" max="12808" width="4.5" style="695" customWidth="1"/>
    <col min="12809" max="12809" width="2.625" style="695" customWidth="1"/>
    <col min="12810" max="13056" width="9" style="695"/>
    <col min="13057" max="13057" width="8.25" style="695" customWidth="1"/>
    <col min="13058" max="13058" width="13.875" style="695" customWidth="1"/>
    <col min="13059" max="13059" width="23.875" style="695" customWidth="1"/>
    <col min="13060" max="13060" width="18.375" style="695" customWidth="1"/>
    <col min="13061" max="13061" width="50.125" style="695" customWidth="1"/>
    <col min="13062" max="13062" width="5.625" style="695" customWidth="1"/>
    <col min="13063" max="13063" width="2.625" style="695" customWidth="1"/>
    <col min="13064" max="13064" width="4.5" style="695" customWidth="1"/>
    <col min="13065" max="13065" width="2.625" style="695" customWidth="1"/>
    <col min="13066" max="13312" width="9" style="695"/>
    <col min="13313" max="13313" width="8.25" style="695" customWidth="1"/>
    <col min="13314" max="13314" width="13.875" style="695" customWidth="1"/>
    <col min="13315" max="13315" width="23.875" style="695" customWidth="1"/>
    <col min="13316" max="13316" width="18.375" style="695" customWidth="1"/>
    <col min="13317" max="13317" width="50.125" style="695" customWidth="1"/>
    <col min="13318" max="13318" width="5.625" style="695" customWidth="1"/>
    <col min="13319" max="13319" width="2.625" style="695" customWidth="1"/>
    <col min="13320" max="13320" width="4.5" style="695" customWidth="1"/>
    <col min="13321" max="13321" width="2.625" style="695" customWidth="1"/>
    <col min="13322" max="13568" width="9" style="695"/>
    <col min="13569" max="13569" width="8.25" style="695" customWidth="1"/>
    <col min="13570" max="13570" width="13.875" style="695" customWidth="1"/>
    <col min="13571" max="13571" width="23.875" style="695" customWidth="1"/>
    <col min="13572" max="13572" width="18.375" style="695" customWidth="1"/>
    <col min="13573" max="13573" width="50.125" style="695" customWidth="1"/>
    <col min="13574" max="13574" width="5.625" style="695" customWidth="1"/>
    <col min="13575" max="13575" width="2.625" style="695" customWidth="1"/>
    <col min="13576" max="13576" width="4.5" style="695" customWidth="1"/>
    <col min="13577" max="13577" width="2.625" style="695" customWidth="1"/>
    <col min="13578" max="13824" width="9" style="695"/>
    <col min="13825" max="13825" width="8.25" style="695" customWidth="1"/>
    <col min="13826" max="13826" width="13.875" style="695" customWidth="1"/>
    <col min="13827" max="13827" width="23.875" style="695" customWidth="1"/>
    <col min="13828" max="13828" width="18.375" style="695" customWidth="1"/>
    <col min="13829" max="13829" width="50.125" style="695" customWidth="1"/>
    <col min="13830" max="13830" width="5.625" style="695" customWidth="1"/>
    <col min="13831" max="13831" width="2.625" style="695" customWidth="1"/>
    <col min="13832" max="13832" width="4.5" style="695" customWidth="1"/>
    <col min="13833" max="13833" width="2.625" style="695" customWidth="1"/>
    <col min="13834" max="14080" width="9" style="695"/>
    <col min="14081" max="14081" width="8.25" style="695" customWidth="1"/>
    <col min="14082" max="14082" width="13.875" style="695" customWidth="1"/>
    <col min="14083" max="14083" width="23.875" style="695" customWidth="1"/>
    <col min="14084" max="14084" width="18.375" style="695" customWidth="1"/>
    <col min="14085" max="14085" width="50.125" style="695" customWidth="1"/>
    <col min="14086" max="14086" width="5.625" style="695" customWidth="1"/>
    <col min="14087" max="14087" width="2.625" style="695" customWidth="1"/>
    <col min="14088" max="14088" width="4.5" style="695" customWidth="1"/>
    <col min="14089" max="14089" width="2.625" style="695" customWidth="1"/>
    <col min="14090" max="14336" width="9" style="695"/>
    <col min="14337" max="14337" width="8.25" style="695" customWidth="1"/>
    <col min="14338" max="14338" width="13.875" style="695" customWidth="1"/>
    <col min="14339" max="14339" width="23.875" style="695" customWidth="1"/>
    <col min="14340" max="14340" width="18.375" style="695" customWidth="1"/>
    <col min="14341" max="14341" width="50.125" style="695" customWidth="1"/>
    <col min="14342" max="14342" width="5.625" style="695" customWidth="1"/>
    <col min="14343" max="14343" width="2.625" style="695" customWidth="1"/>
    <col min="14344" max="14344" width="4.5" style="695" customWidth="1"/>
    <col min="14345" max="14345" width="2.625" style="695" customWidth="1"/>
    <col min="14346" max="14592" width="9" style="695"/>
    <col min="14593" max="14593" width="8.25" style="695" customWidth="1"/>
    <col min="14594" max="14594" width="13.875" style="695" customWidth="1"/>
    <col min="14595" max="14595" width="23.875" style="695" customWidth="1"/>
    <col min="14596" max="14596" width="18.375" style="695" customWidth="1"/>
    <col min="14597" max="14597" width="50.125" style="695" customWidth="1"/>
    <col min="14598" max="14598" width="5.625" style="695" customWidth="1"/>
    <col min="14599" max="14599" width="2.625" style="695" customWidth="1"/>
    <col min="14600" max="14600" width="4.5" style="695" customWidth="1"/>
    <col min="14601" max="14601" width="2.625" style="695" customWidth="1"/>
    <col min="14602" max="14848" width="9" style="695"/>
    <col min="14849" max="14849" width="8.25" style="695" customWidth="1"/>
    <col min="14850" max="14850" width="13.875" style="695" customWidth="1"/>
    <col min="14851" max="14851" width="23.875" style="695" customWidth="1"/>
    <col min="14852" max="14852" width="18.375" style="695" customWidth="1"/>
    <col min="14853" max="14853" width="50.125" style="695" customWidth="1"/>
    <col min="14854" max="14854" width="5.625" style="695" customWidth="1"/>
    <col min="14855" max="14855" width="2.625" style="695" customWidth="1"/>
    <col min="14856" max="14856" width="4.5" style="695" customWidth="1"/>
    <col min="14857" max="14857" width="2.625" style="695" customWidth="1"/>
    <col min="14858" max="15104" width="9" style="695"/>
    <col min="15105" max="15105" width="8.25" style="695" customWidth="1"/>
    <col min="15106" max="15106" width="13.875" style="695" customWidth="1"/>
    <col min="15107" max="15107" width="23.875" style="695" customWidth="1"/>
    <col min="15108" max="15108" width="18.375" style="695" customWidth="1"/>
    <col min="15109" max="15109" width="50.125" style="695" customWidth="1"/>
    <col min="15110" max="15110" width="5.625" style="695" customWidth="1"/>
    <col min="15111" max="15111" width="2.625" style="695" customWidth="1"/>
    <col min="15112" max="15112" width="4.5" style="695" customWidth="1"/>
    <col min="15113" max="15113" width="2.625" style="695" customWidth="1"/>
    <col min="15114" max="15360" width="9" style="695"/>
    <col min="15361" max="15361" width="8.25" style="695" customWidth="1"/>
    <col min="15362" max="15362" width="13.875" style="695" customWidth="1"/>
    <col min="15363" max="15363" width="23.875" style="695" customWidth="1"/>
    <col min="15364" max="15364" width="18.375" style="695" customWidth="1"/>
    <col min="15365" max="15365" width="50.125" style="695" customWidth="1"/>
    <col min="15366" max="15366" width="5.625" style="695" customWidth="1"/>
    <col min="15367" max="15367" width="2.625" style="695" customWidth="1"/>
    <col min="15368" max="15368" width="4.5" style="695" customWidth="1"/>
    <col min="15369" max="15369" width="2.625" style="695" customWidth="1"/>
    <col min="15370" max="15616" width="9" style="695"/>
    <col min="15617" max="15617" width="8.25" style="695" customWidth="1"/>
    <col min="15618" max="15618" width="13.875" style="695" customWidth="1"/>
    <col min="15619" max="15619" width="23.875" style="695" customWidth="1"/>
    <col min="15620" max="15620" width="18.375" style="695" customWidth="1"/>
    <col min="15621" max="15621" width="50.125" style="695" customWidth="1"/>
    <col min="15622" max="15622" width="5.625" style="695" customWidth="1"/>
    <col min="15623" max="15623" width="2.625" style="695" customWidth="1"/>
    <col min="15624" max="15624" width="4.5" style="695" customWidth="1"/>
    <col min="15625" max="15625" width="2.625" style="695" customWidth="1"/>
    <col min="15626" max="15872" width="9" style="695"/>
    <col min="15873" max="15873" width="8.25" style="695" customWidth="1"/>
    <col min="15874" max="15874" width="13.875" style="695" customWidth="1"/>
    <col min="15875" max="15875" width="23.875" style="695" customWidth="1"/>
    <col min="15876" max="15876" width="18.375" style="695" customWidth="1"/>
    <col min="15877" max="15877" width="50.125" style="695" customWidth="1"/>
    <col min="15878" max="15878" width="5.625" style="695" customWidth="1"/>
    <col min="15879" max="15879" width="2.625" style="695" customWidth="1"/>
    <col min="15880" max="15880" width="4.5" style="695" customWidth="1"/>
    <col min="15881" max="15881" width="2.625" style="695" customWidth="1"/>
    <col min="15882" max="16128" width="9" style="695"/>
    <col min="16129" max="16129" width="8.25" style="695" customWidth="1"/>
    <col min="16130" max="16130" width="13.875" style="695" customWidth="1"/>
    <col min="16131" max="16131" width="23.875" style="695" customWidth="1"/>
    <col min="16132" max="16132" width="18.375" style="695" customWidth="1"/>
    <col min="16133" max="16133" width="50.125" style="695" customWidth="1"/>
    <col min="16134" max="16134" width="5.625" style="695" customWidth="1"/>
    <col min="16135" max="16135" width="2.625" style="695" customWidth="1"/>
    <col min="16136" max="16136" width="4.5" style="695" customWidth="1"/>
    <col min="16137" max="16137" width="2.625" style="695" customWidth="1"/>
    <col min="16138" max="16384" width="9" style="695"/>
  </cols>
  <sheetData>
    <row r="1" spans="1:9" ht="15" customHeight="1"/>
    <row r="2" spans="1:9" ht="24">
      <c r="A2" s="2094" t="s">
        <v>2343</v>
      </c>
      <c r="B2" s="2094"/>
      <c r="C2" s="2094"/>
      <c r="D2" s="2094"/>
      <c r="E2" s="2094"/>
      <c r="F2" s="2094"/>
      <c r="G2" s="2094"/>
      <c r="H2" s="2094"/>
      <c r="I2" s="2094"/>
    </row>
    <row r="3" spans="1:9" ht="24.75" customHeight="1">
      <c r="A3" s="725" t="s">
        <v>2344</v>
      </c>
      <c r="B3" s="2144"/>
      <c r="C3" s="2144"/>
      <c r="D3" s="2061"/>
      <c r="E3" s="2061"/>
      <c r="F3" s="2061"/>
      <c r="G3" s="2061"/>
      <c r="H3" s="2061"/>
      <c r="I3" s="2061"/>
    </row>
    <row r="4" spans="1:9" ht="7.5" customHeight="1"/>
    <row r="5" spans="1:9" ht="18.75" customHeight="1">
      <c r="A5" s="2129" t="s">
        <v>2345</v>
      </c>
      <c r="B5" s="2130"/>
      <c r="C5" s="2133" t="s">
        <v>2346</v>
      </c>
      <c r="D5" s="2133"/>
      <c r="E5" s="2134" t="s">
        <v>2347</v>
      </c>
      <c r="F5" s="2136" t="s">
        <v>2348</v>
      </c>
      <c r="G5" s="2137"/>
      <c r="H5" s="2137"/>
      <c r="I5" s="2138"/>
    </row>
    <row r="6" spans="1:9" ht="18.75" customHeight="1">
      <c r="A6" s="2131"/>
      <c r="B6" s="2132"/>
      <c r="C6" s="726" t="s">
        <v>2349</v>
      </c>
      <c r="D6" s="727" t="s">
        <v>2350</v>
      </c>
      <c r="E6" s="2135"/>
      <c r="F6" s="2139"/>
      <c r="G6" s="2140"/>
      <c r="H6" s="2140"/>
      <c r="I6" s="2141"/>
    </row>
    <row r="7" spans="1:9" ht="28.5" customHeight="1">
      <c r="A7" s="2145"/>
      <c r="B7" s="2146"/>
      <c r="C7" s="2172"/>
      <c r="D7" s="2173"/>
      <c r="E7" s="2148"/>
      <c r="F7" s="2151"/>
      <c r="G7" s="2152" t="s">
        <v>90</v>
      </c>
      <c r="H7" s="2152"/>
      <c r="I7" s="2153" t="s">
        <v>2323</v>
      </c>
    </row>
    <row r="8" spans="1:9" ht="28.5" customHeight="1">
      <c r="A8" s="2154"/>
      <c r="B8" s="2155"/>
      <c r="C8" s="2174"/>
      <c r="D8" s="2175"/>
      <c r="E8" s="2157"/>
      <c r="F8" s="2160"/>
      <c r="G8" s="2161" t="s">
        <v>90</v>
      </c>
      <c r="H8" s="2161"/>
      <c r="I8" s="2162" t="s">
        <v>2323</v>
      </c>
    </row>
    <row r="9" spans="1:9" ht="28.5" customHeight="1">
      <c r="A9" s="2154"/>
      <c r="B9" s="2155"/>
      <c r="C9" s="2174"/>
      <c r="D9" s="2175"/>
      <c r="E9" s="2157"/>
      <c r="F9" s="2160"/>
      <c r="G9" s="2161" t="s">
        <v>90</v>
      </c>
      <c r="H9" s="2161"/>
      <c r="I9" s="2162" t="s">
        <v>2323</v>
      </c>
    </row>
    <row r="10" spans="1:9" ht="28.5" customHeight="1">
      <c r="A10" s="2154"/>
      <c r="B10" s="2155"/>
      <c r="C10" s="2174"/>
      <c r="D10" s="2175"/>
      <c r="E10" s="2157"/>
      <c r="F10" s="2160"/>
      <c r="G10" s="2161" t="s">
        <v>90</v>
      </c>
      <c r="H10" s="2161"/>
      <c r="I10" s="2162" t="s">
        <v>2323</v>
      </c>
    </row>
    <row r="11" spans="1:9" ht="28.5" customHeight="1">
      <c r="A11" s="2154"/>
      <c r="B11" s="2155"/>
      <c r="C11" s="2174"/>
      <c r="D11" s="2175"/>
      <c r="E11" s="2157"/>
      <c r="F11" s="2160"/>
      <c r="G11" s="2161" t="s">
        <v>90</v>
      </c>
      <c r="H11" s="2161"/>
      <c r="I11" s="2162" t="s">
        <v>2323</v>
      </c>
    </row>
    <row r="12" spans="1:9" ht="28.5" customHeight="1">
      <c r="A12" s="2154"/>
      <c r="B12" s="2155"/>
      <c r="C12" s="2174"/>
      <c r="D12" s="2175"/>
      <c r="E12" s="2157"/>
      <c r="F12" s="2160"/>
      <c r="G12" s="2161" t="s">
        <v>90</v>
      </c>
      <c r="H12" s="2161"/>
      <c r="I12" s="2162" t="s">
        <v>2323</v>
      </c>
    </row>
    <row r="13" spans="1:9" ht="28.5" customHeight="1">
      <c r="A13" s="2154"/>
      <c r="B13" s="2155"/>
      <c r="C13" s="2174"/>
      <c r="D13" s="2175"/>
      <c r="E13" s="2157"/>
      <c r="F13" s="2160"/>
      <c r="G13" s="2161" t="s">
        <v>90</v>
      </c>
      <c r="H13" s="2161"/>
      <c r="I13" s="2162" t="s">
        <v>2323</v>
      </c>
    </row>
    <row r="14" spans="1:9" ht="28.5" customHeight="1">
      <c r="A14" s="2154"/>
      <c r="B14" s="2155"/>
      <c r="C14" s="2174"/>
      <c r="D14" s="2175"/>
      <c r="E14" s="2157"/>
      <c r="F14" s="2160"/>
      <c r="G14" s="2161" t="s">
        <v>90</v>
      </c>
      <c r="H14" s="2161"/>
      <c r="I14" s="2162" t="s">
        <v>2323</v>
      </c>
    </row>
    <row r="15" spans="1:9" ht="28.5" customHeight="1">
      <c r="A15" s="2154"/>
      <c r="B15" s="2155"/>
      <c r="C15" s="2174"/>
      <c r="D15" s="2175"/>
      <c r="E15" s="2157"/>
      <c r="F15" s="2160"/>
      <c r="G15" s="2161" t="s">
        <v>90</v>
      </c>
      <c r="H15" s="2161"/>
      <c r="I15" s="2162" t="s">
        <v>2323</v>
      </c>
    </row>
    <row r="16" spans="1:9" ht="28.5" customHeight="1">
      <c r="A16" s="2154"/>
      <c r="B16" s="2155"/>
      <c r="C16" s="2174"/>
      <c r="D16" s="2175"/>
      <c r="E16" s="2157"/>
      <c r="F16" s="2160"/>
      <c r="G16" s="2161" t="s">
        <v>90</v>
      </c>
      <c r="H16" s="2161"/>
      <c r="I16" s="2162" t="s">
        <v>2323</v>
      </c>
    </row>
    <row r="17" spans="1:9" ht="28.5" customHeight="1">
      <c r="A17" s="2154"/>
      <c r="B17" s="2155"/>
      <c r="C17" s="2174"/>
      <c r="D17" s="2175"/>
      <c r="E17" s="2157"/>
      <c r="F17" s="2160"/>
      <c r="G17" s="2161" t="s">
        <v>90</v>
      </c>
      <c r="H17" s="2161"/>
      <c r="I17" s="2162" t="s">
        <v>2323</v>
      </c>
    </row>
    <row r="18" spans="1:9" ht="28.5" customHeight="1">
      <c r="A18" s="2154"/>
      <c r="B18" s="2155"/>
      <c r="C18" s="2174"/>
      <c r="D18" s="2175"/>
      <c r="E18" s="2157"/>
      <c r="F18" s="2160"/>
      <c r="G18" s="2161" t="s">
        <v>90</v>
      </c>
      <c r="H18" s="2161"/>
      <c r="I18" s="2162" t="s">
        <v>2323</v>
      </c>
    </row>
    <row r="19" spans="1:9" s="712" customFormat="1" ht="15" customHeight="1">
      <c r="A19" s="2087" t="s">
        <v>752</v>
      </c>
      <c r="B19" s="2087"/>
      <c r="C19" s="2087"/>
      <c r="D19" s="2087"/>
      <c r="E19" s="2087"/>
      <c r="F19" s="2087"/>
      <c r="G19" s="2087"/>
      <c r="H19" s="2087"/>
      <c r="I19" s="2087"/>
    </row>
    <row r="20" spans="1:9" s="712" customFormat="1" ht="13.5">
      <c r="A20" s="728" t="s">
        <v>2351</v>
      </c>
      <c r="B20" s="715"/>
      <c r="C20" s="715"/>
      <c r="D20" s="715"/>
      <c r="E20" s="715"/>
      <c r="F20" s="715"/>
      <c r="G20" s="715"/>
      <c r="H20" s="715"/>
      <c r="I20" s="715"/>
    </row>
    <row r="21" spans="1:9" s="712" customFormat="1" ht="13.5">
      <c r="A21" s="728" t="s">
        <v>2352</v>
      </c>
      <c r="B21" s="715"/>
      <c r="C21" s="715"/>
      <c r="D21" s="715"/>
      <c r="E21" s="715"/>
      <c r="F21" s="715"/>
      <c r="G21" s="715"/>
      <c r="H21" s="715"/>
      <c r="I21" s="715"/>
    </row>
    <row r="22" spans="1:9" s="712" customFormat="1" ht="13.5">
      <c r="A22" s="728" t="s">
        <v>2353</v>
      </c>
      <c r="B22" s="715"/>
      <c r="C22" s="715"/>
      <c r="D22" s="715"/>
      <c r="E22" s="715"/>
      <c r="F22" s="715"/>
      <c r="G22" s="715"/>
      <c r="H22" s="715"/>
      <c r="I22" s="715"/>
    </row>
    <row r="23" spans="1:9" s="712" customFormat="1" ht="13.5">
      <c r="A23" s="728" t="s">
        <v>2354</v>
      </c>
      <c r="B23" s="715"/>
      <c r="C23" s="715"/>
      <c r="D23" s="715"/>
      <c r="E23" s="715"/>
      <c r="F23" s="715"/>
      <c r="G23" s="715"/>
      <c r="H23" s="715"/>
      <c r="I23" s="715"/>
    </row>
    <row r="24" spans="1:9" s="712" customFormat="1" ht="13.5">
      <c r="A24" s="729" t="s">
        <v>2617</v>
      </c>
    </row>
    <row r="25" spans="1:9" s="712" customFormat="1" ht="15" customHeight="1">
      <c r="A25" s="2142" t="s">
        <v>2596</v>
      </c>
      <c r="B25" s="2143"/>
      <c r="C25" s="2143"/>
      <c r="D25" s="2143"/>
      <c r="E25" s="2143"/>
      <c r="F25" s="2143"/>
      <c r="G25" s="2143"/>
      <c r="H25" s="2143"/>
      <c r="I25" s="2143"/>
    </row>
  </sheetData>
  <sheetProtection password="8A15" sheet="1" objects="1" scenarios="1"/>
  <mergeCells count="21">
    <mergeCell ref="A19:I19"/>
    <mergeCell ref="A25:I25"/>
    <mergeCell ref="A13:B13"/>
    <mergeCell ref="A14:B14"/>
    <mergeCell ref="A15:B15"/>
    <mergeCell ref="A16:B16"/>
    <mergeCell ref="A17:B17"/>
    <mergeCell ref="A18:B18"/>
    <mergeCell ref="A12:B12"/>
    <mergeCell ref="A2:I2"/>
    <mergeCell ref="B3:C3"/>
    <mergeCell ref="D3:I3"/>
    <mergeCell ref="A5:B6"/>
    <mergeCell ref="C5:D5"/>
    <mergeCell ref="E5:E6"/>
    <mergeCell ref="F5:I6"/>
    <mergeCell ref="A7:B7"/>
    <mergeCell ref="A8:B8"/>
    <mergeCell ref="A9:B9"/>
    <mergeCell ref="A10:B10"/>
    <mergeCell ref="A11:B11"/>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zoomScale="85" zoomScaleNormal="80" zoomScaleSheetLayoutView="85" workbookViewId="0">
      <selection activeCell="G4" sqref="G4"/>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2620</v>
      </c>
      <c r="C2" s="3"/>
      <c r="D2" s="3"/>
      <c r="E2" s="3"/>
      <c r="F2" s="3"/>
      <c r="G2" s="5" t="s">
        <v>0</v>
      </c>
      <c r="H2" s="3"/>
      <c r="I2" s="3"/>
      <c r="J2" s="6"/>
      <c r="K2" s="6"/>
    </row>
    <row r="3" spans="1:138" s="4" customFormat="1" ht="22.5" customHeight="1" thickBot="1">
      <c r="A3" s="7" t="s">
        <v>1</v>
      </c>
      <c r="B3" s="8" t="s">
        <v>2</v>
      </c>
      <c r="C3" s="887" t="s">
        <v>3</v>
      </c>
      <c r="D3" s="888"/>
      <c r="E3" s="9" t="s">
        <v>4</v>
      </c>
      <c r="F3" s="10" t="s">
        <v>5</v>
      </c>
      <c r="G3" s="11" t="s">
        <v>6</v>
      </c>
      <c r="H3" s="9" t="s">
        <v>7</v>
      </c>
      <c r="I3" s="12" t="s">
        <v>8</v>
      </c>
      <c r="J3" s="13"/>
      <c r="K3" s="14"/>
      <c r="L3" s="14"/>
      <c r="M3" s="14"/>
    </row>
    <row r="4" spans="1:138" s="4" customFormat="1" ht="23.25" customHeight="1">
      <c r="A4" s="875" t="s">
        <v>9</v>
      </c>
      <c r="B4" s="15" t="s">
        <v>10</v>
      </c>
      <c r="C4" s="16" t="s">
        <v>11</v>
      </c>
      <c r="D4" s="16" t="s">
        <v>12</v>
      </c>
      <c r="E4" s="17" t="s">
        <v>13</v>
      </c>
      <c r="F4" s="18" t="s">
        <v>14</v>
      </c>
      <c r="G4" s="780" t="s">
        <v>2583</v>
      </c>
      <c r="H4" s="19"/>
      <c r="I4" s="782"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75"/>
      <c r="B5" s="15" t="s">
        <v>16</v>
      </c>
      <c r="C5" s="886" t="s">
        <v>17</v>
      </c>
      <c r="D5" s="21" t="s">
        <v>18</v>
      </c>
      <c r="E5" s="17" t="s">
        <v>13</v>
      </c>
      <c r="F5" s="18" t="s">
        <v>14</v>
      </c>
      <c r="G5" s="755" t="s">
        <v>2583</v>
      </c>
      <c r="H5" s="19"/>
      <c r="I5" s="782"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75"/>
      <c r="B6" s="15" t="s">
        <v>19</v>
      </c>
      <c r="C6" s="886"/>
      <c r="D6" s="16" t="s">
        <v>20</v>
      </c>
      <c r="E6" s="22" t="s">
        <v>21</v>
      </c>
      <c r="F6" s="18" t="s">
        <v>14</v>
      </c>
      <c r="G6" s="781" t="s">
        <v>15</v>
      </c>
      <c r="H6" s="19"/>
      <c r="I6" s="783"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75"/>
      <c r="B7" s="15" t="s">
        <v>22</v>
      </c>
      <c r="C7" s="886" t="s">
        <v>23</v>
      </c>
      <c r="D7" s="16" t="s">
        <v>24</v>
      </c>
      <c r="E7" s="17" t="s">
        <v>13</v>
      </c>
      <c r="F7" s="18" t="s">
        <v>14</v>
      </c>
      <c r="G7" s="755" t="s">
        <v>2583</v>
      </c>
      <c r="H7" s="19"/>
      <c r="I7" s="782"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75"/>
      <c r="B8" s="15" t="s">
        <v>25</v>
      </c>
      <c r="C8" s="886"/>
      <c r="D8" s="857" t="s">
        <v>26</v>
      </c>
      <c r="E8" s="24" t="s">
        <v>27</v>
      </c>
      <c r="F8" s="18" t="s">
        <v>14</v>
      </c>
      <c r="G8" s="755" t="s">
        <v>15</v>
      </c>
      <c r="H8" s="19"/>
      <c r="I8" s="782"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75"/>
      <c r="B9" s="15" t="s">
        <v>28</v>
      </c>
      <c r="C9" s="886"/>
      <c r="D9" s="857"/>
      <c r="E9" s="24" t="s">
        <v>29</v>
      </c>
      <c r="F9" s="18" t="s">
        <v>14</v>
      </c>
      <c r="G9" s="755" t="s">
        <v>15</v>
      </c>
      <c r="H9" s="19"/>
      <c r="I9" s="782"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75" t="s">
        <v>30</v>
      </c>
      <c r="B10" s="15" t="s">
        <v>31</v>
      </c>
      <c r="C10" s="858" t="s">
        <v>9</v>
      </c>
      <c r="D10" s="858"/>
      <c r="E10" s="25" t="s">
        <v>32</v>
      </c>
      <c r="F10" s="26" t="s">
        <v>14</v>
      </c>
      <c r="G10" s="755" t="s">
        <v>15</v>
      </c>
      <c r="H10" s="12"/>
      <c r="I10" s="782"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75"/>
      <c r="B11" s="15" t="s">
        <v>33</v>
      </c>
      <c r="C11" s="858"/>
      <c r="D11" s="858"/>
      <c r="E11" s="27" t="s">
        <v>34</v>
      </c>
      <c r="F11" s="28" t="s">
        <v>35</v>
      </c>
      <c r="G11" s="29"/>
      <c r="H11" s="12"/>
      <c r="I11" s="782"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75"/>
      <c r="B12" s="15" t="s">
        <v>36</v>
      </c>
      <c r="C12" s="858" t="s">
        <v>37</v>
      </c>
      <c r="D12" s="27" t="s">
        <v>38</v>
      </c>
      <c r="E12" s="30" t="s">
        <v>39</v>
      </c>
      <c r="F12" s="31" t="s">
        <v>14</v>
      </c>
      <c r="G12" s="32"/>
      <c r="H12" s="33"/>
      <c r="I12" s="784"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75"/>
      <c r="B13" s="15" t="s">
        <v>40</v>
      </c>
      <c r="C13" s="858"/>
      <c r="D13" s="27" t="s">
        <v>41</v>
      </c>
      <c r="E13" s="27" t="s">
        <v>42</v>
      </c>
      <c r="F13" s="34"/>
      <c r="G13" s="35"/>
      <c r="H13" s="36"/>
      <c r="I13" s="782"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75"/>
      <c r="B14" s="15" t="s">
        <v>43</v>
      </c>
      <c r="C14" s="858" t="s">
        <v>44</v>
      </c>
      <c r="D14" s="37" t="s">
        <v>45</v>
      </c>
      <c r="E14" s="37" t="s">
        <v>46</v>
      </c>
      <c r="F14" s="38" t="s">
        <v>14</v>
      </c>
      <c r="G14" s="39" t="s">
        <v>15</v>
      </c>
      <c r="H14" s="40"/>
      <c r="I14" s="785"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75"/>
      <c r="B15" s="15" t="s">
        <v>47</v>
      </c>
      <c r="C15" s="858"/>
      <c r="D15" s="41" t="s">
        <v>48</v>
      </c>
      <c r="E15" s="42" t="s">
        <v>49</v>
      </c>
      <c r="F15" s="43" t="s">
        <v>35</v>
      </c>
      <c r="G15" s="44"/>
      <c r="H15" s="45"/>
      <c r="I15" s="786" t="str">
        <f>IF(I14="","",VLOOKUP(I14,$D$209:$E$256,2,FALSE))</f>
        <v>自動入力</v>
      </c>
    </row>
    <row r="16" spans="1:138" s="4" customFormat="1" ht="18" customHeight="1">
      <c r="A16" s="875"/>
      <c r="B16" s="15" t="s">
        <v>50</v>
      </c>
      <c r="C16" s="858"/>
      <c r="D16" s="37" t="s">
        <v>51</v>
      </c>
      <c r="E16" s="37" t="s">
        <v>52</v>
      </c>
      <c r="F16" s="38" t="s">
        <v>14</v>
      </c>
      <c r="G16" s="46"/>
      <c r="H16" s="40"/>
      <c r="I16" s="787" t="str">
        <f t="shared" si="1"/>
        <v/>
      </c>
    </row>
    <row r="17" spans="1:11" s="4" customFormat="1" ht="18" customHeight="1">
      <c r="A17" s="875"/>
      <c r="B17" s="15" t="s">
        <v>53</v>
      </c>
      <c r="C17" s="858"/>
      <c r="D17" s="41" t="s">
        <v>54</v>
      </c>
      <c r="E17" s="41" t="s">
        <v>55</v>
      </c>
      <c r="F17" s="47" t="s">
        <v>14</v>
      </c>
      <c r="G17" s="48"/>
      <c r="H17" s="49"/>
      <c r="I17" s="788" t="str">
        <f t="shared" si="1"/>
        <v/>
      </c>
    </row>
    <row r="18" spans="1:11" s="4" customFormat="1" ht="34.5" customHeight="1">
      <c r="A18" s="875"/>
      <c r="B18" s="15" t="s">
        <v>56</v>
      </c>
      <c r="C18" s="858"/>
      <c r="D18" s="37" t="s">
        <v>57</v>
      </c>
      <c r="E18" s="50" t="s">
        <v>58</v>
      </c>
      <c r="F18" s="38" t="s">
        <v>14</v>
      </c>
      <c r="G18" s="46"/>
      <c r="H18" s="40"/>
      <c r="I18" s="787" t="str">
        <f>IF(ISBLANK(G18),"",G18)</f>
        <v/>
      </c>
    </row>
    <row r="19" spans="1:11" s="4" customFormat="1" ht="18" customHeight="1">
      <c r="A19" s="875"/>
      <c r="B19" s="15" t="s">
        <v>59</v>
      </c>
      <c r="C19" s="858"/>
      <c r="D19" s="41" t="s">
        <v>60</v>
      </c>
      <c r="E19" s="41" t="s">
        <v>55</v>
      </c>
      <c r="F19" s="47" t="s">
        <v>14</v>
      </c>
      <c r="G19" s="48"/>
      <c r="H19" s="49"/>
      <c r="I19" s="788" t="str">
        <f t="shared" si="1"/>
        <v/>
      </c>
    </row>
    <row r="20" spans="1:11" s="4" customFormat="1" ht="18" customHeight="1">
      <c r="A20" s="875"/>
      <c r="B20" s="15" t="s">
        <v>61</v>
      </c>
      <c r="C20" s="858"/>
      <c r="D20" s="27" t="s">
        <v>62</v>
      </c>
      <c r="E20" s="27" t="s">
        <v>63</v>
      </c>
      <c r="F20" s="28" t="s">
        <v>14</v>
      </c>
      <c r="G20" s="51"/>
      <c r="H20" s="36"/>
      <c r="I20" s="789" t="str">
        <f t="shared" si="1"/>
        <v/>
      </c>
    </row>
    <row r="21" spans="1:11" s="4" customFormat="1" ht="18" customHeight="1">
      <c r="A21" s="875"/>
      <c r="B21" s="15" t="s">
        <v>64</v>
      </c>
      <c r="C21" s="858" t="s">
        <v>65</v>
      </c>
      <c r="D21" s="37" t="s">
        <v>66</v>
      </c>
      <c r="E21" s="37" t="s">
        <v>67</v>
      </c>
      <c r="F21" s="38" t="s">
        <v>14</v>
      </c>
      <c r="G21" s="39"/>
      <c r="H21" s="40"/>
      <c r="I21" s="787" t="str">
        <f t="shared" si="1"/>
        <v/>
      </c>
    </row>
    <row r="22" spans="1:11" s="4" customFormat="1" ht="18" customHeight="1">
      <c r="A22" s="875"/>
      <c r="B22" s="15" t="s">
        <v>68</v>
      </c>
      <c r="C22" s="858"/>
      <c r="D22" s="41" t="s">
        <v>69</v>
      </c>
      <c r="E22" s="41" t="s">
        <v>70</v>
      </c>
      <c r="F22" s="47" t="s">
        <v>14</v>
      </c>
      <c r="G22" s="48"/>
      <c r="H22" s="49"/>
      <c r="I22" s="788" t="str">
        <f t="shared" si="1"/>
        <v/>
      </c>
    </row>
    <row r="23" spans="1:11" s="4" customFormat="1" ht="18" customHeight="1">
      <c r="A23" s="875"/>
      <c r="B23" s="15" t="s">
        <v>71</v>
      </c>
      <c r="C23" s="886" t="s">
        <v>72</v>
      </c>
      <c r="D23" s="37" t="s">
        <v>73</v>
      </c>
      <c r="E23" s="37" t="s">
        <v>74</v>
      </c>
      <c r="F23" s="38" t="s">
        <v>14</v>
      </c>
      <c r="G23" s="39"/>
      <c r="H23" s="40"/>
      <c r="I23" s="787" t="str">
        <f t="shared" si="1"/>
        <v/>
      </c>
    </row>
    <row r="24" spans="1:11" s="4" customFormat="1" ht="18" customHeight="1">
      <c r="A24" s="875"/>
      <c r="B24" s="15" t="s">
        <v>75</v>
      </c>
      <c r="C24" s="886"/>
      <c r="D24" s="52" t="s">
        <v>76</v>
      </c>
      <c r="E24" s="52" t="s">
        <v>77</v>
      </c>
      <c r="F24" s="53" t="s">
        <v>14</v>
      </c>
      <c r="G24" s="54"/>
      <c r="H24" s="55"/>
      <c r="I24" s="790" t="str">
        <f t="shared" si="1"/>
        <v/>
      </c>
    </row>
    <row r="25" spans="1:11" s="4" customFormat="1" ht="18" customHeight="1">
      <c r="A25" s="875"/>
      <c r="B25" s="15" t="s">
        <v>78</v>
      </c>
      <c r="C25" s="886"/>
      <c r="D25" s="56" t="s">
        <v>79</v>
      </c>
      <c r="E25" s="56" t="s">
        <v>55</v>
      </c>
      <c r="F25" s="57" t="s">
        <v>14</v>
      </c>
      <c r="G25" s="58"/>
      <c r="H25" s="59"/>
      <c r="I25" s="791" t="str">
        <f t="shared" si="1"/>
        <v/>
      </c>
    </row>
    <row r="26" spans="1:11" s="4" customFormat="1" ht="18" customHeight="1">
      <c r="A26" s="875"/>
      <c r="B26" s="15" t="s">
        <v>80</v>
      </c>
      <c r="C26" s="857" t="s">
        <v>81</v>
      </c>
      <c r="D26" s="27" t="s">
        <v>82</v>
      </c>
      <c r="E26" s="15" t="s">
        <v>83</v>
      </c>
      <c r="F26" s="60" t="s">
        <v>14</v>
      </c>
      <c r="G26" s="61"/>
      <c r="H26" s="36"/>
      <c r="I26" s="789" t="str">
        <f t="shared" si="1"/>
        <v/>
      </c>
    </row>
    <row r="27" spans="1:11" s="4" customFormat="1" ht="18" customHeight="1">
      <c r="A27" s="875"/>
      <c r="B27" s="15" t="s">
        <v>84</v>
      </c>
      <c r="C27" s="857"/>
      <c r="D27" s="27" t="s">
        <v>85</v>
      </c>
      <c r="E27" s="15" t="s">
        <v>86</v>
      </c>
      <c r="F27" s="60" t="s">
        <v>14</v>
      </c>
      <c r="G27" s="61"/>
      <c r="H27" s="36"/>
      <c r="I27" s="789" t="str">
        <f t="shared" si="1"/>
        <v/>
      </c>
      <c r="J27" s="62"/>
      <c r="K27" s="62"/>
    </row>
    <row r="28" spans="1:11" s="4" customFormat="1" ht="18" customHeight="1">
      <c r="A28" s="875"/>
      <c r="B28" s="15" t="s">
        <v>87</v>
      </c>
      <c r="C28" s="858" t="s">
        <v>88</v>
      </c>
      <c r="D28" s="858"/>
      <c r="E28" s="27" t="s">
        <v>89</v>
      </c>
      <c r="F28" s="28" t="s">
        <v>14</v>
      </c>
      <c r="G28" s="51"/>
      <c r="H28" s="36" t="s">
        <v>90</v>
      </c>
      <c r="I28" s="789" t="str">
        <f t="shared" si="1"/>
        <v/>
      </c>
      <c r="J28" s="14"/>
      <c r="K28" s="14"/>
    </row>
    <row r="29" spans="1:11" s="66" customFormat="1" ht="18" customHeight="1">
      <c r="A29" s="875"/>
      <c r="B29" s="15" t="s">
        <v>91</v>
      </c>
      <c r="C29" s="858" t="s">
        <v>2543</v>
      </c>
      <c r="D29" s="858"/>
      <c r="E29" s="772" t="s">
        <v>2544</v>
      </c>
      <c r="F29" s="64" t="s">
        <v>14</v>
      </c>
      <c r="G29" s="61" t="s">
        <v>2642</v>
      </c>
      <c r="H29" s="36" t="s">
        <v>92</v>
      </c>
      <c r="I29" s="789" t="str">
        <f t="shared" si="1"/>
        <v>0</v>
      </c>
      <c r="J29" s="65"/>
      <c r="K29" s="65"/>
    </row>
    <row r="30" spans="1:11" s="66" customFormat="1" ht="18" customHeight="1">
      <c r="A30" s="875"/>
      <c r="B30" s="15" t="s">
        <v>93</v>
      </c>
      <c r="C30" s="858" t="s">
        <v>94</v>
      </c>
      <c r="D30" s="858"/>
      <c r="E30" s="67" t="s">
        <v>95</v>
      </c>
      <c r="F30" s="68"/>
      <c r="G30" s="69"/>
      <c r="H30" s="36"/>
      <c r="I30" s="789" t="str">
        <f t="shared" si="1"/>
        <v/>
      </c>
      <c r="J30" s="65"/>
      <c r="K30" s="65"/>
    </row>
    <row r="31" spans="1:11" s="66" customFormat="1" ht="18" customHeight="1">
      <c r="A31" s="875" t="s">
        <v>96</v>
      </c>
      <c r="B31" s="15" t="s">
        <v>97</v>
      </c>
      <c r="C31" s="27" t="s">
        <v>98</v>
      </c>
      <c r="D31" s="27" t="s">
        <v>99</v>
      </c>
      <c r="E31" s="30" t="s">
        <v>39</v>
      </c>
      <c r="F31" s="60" t="s">
        <v>14</v>
      </c>
      <c r="G31" s="32"/>
      <c r="H31" s="36"/>
      <c r="I31" s="792" t="str">
        <f>IF(ISBLANK(G31),"",G31)</f>
        <v/>
      </c>
      <c r="J31" s="65"/>
      <c r="K31" s="65"/>
    </row>
    <row r="32" spans="1:11" s="66" customFormat="1" ht="18" customHeight="1">
      <c r="A32" s="875"/>
      <c r="B32" s="15" t="s">
        <v>100</v>
      </c>
      <c r="C32" s="27"/>
      <c r="D32" s="27" t="s">
        <v>101</v>
      </c>
      <c r="E32" s="27" t="s">
        <v>102</v>
      </c>
      <c r="F32" s="34"/>
      <c r="G32" s="35"/>
      <c r="H32" s="36"/>
      <c r="I32" s="789"/>
      <c r="J32" s="65"/>
      <c r="K32" s="65"/>
    </row>
    <row r="33" spans="1:12" s="66" customFormat="1" ht="18" customHeight="1">
      <c r="A33" s="875"/>
      <c r="B33" s="15" t="s">
        <v>103</v>
      </c>
      <c r="C33" s="882" t="s">
        <v>44</v>
      </c>
      <c r="D33" s="37" t="s">
        <v>45</v>
      </c>
      <c r="E33" s="37" t="s">
        <v>46</v>
      </c>
      <c r="F33" s="38" t="s">
        <v>14</v>
      </c>
      <c r="G33" s="39" t="s">
        <v>15</v>
      </c>
      <c r="H33" s="40"/>
      <c r="I33" s="787" t="str">
        <f t="shared" ref="I33:I39" si="2">IF(ISBLANK(G33),"",G33)</f>
        <v>※　選択してください。</v>
      </c>
      <c r="J33" s="65"/>
      <c r="K33" s="65"/>
    </row>
    <row r="34" spans="1:12" ht="18" customHeight="1">
      <c r="A34" s="875"/>
      <c r="B34" s="15" t="s">
        <v>104</v>
      </c>
      <c r="C34" s="883"/>
      <c r="D34" s="41" t="s">
        <v>48</v>
      </c>
      <c r="E34" s="41" t="s">
        <v>49</v>
      </c>
      <c r="F34" s="70" t="s">
        <v>35</v>
      </c>
      <c r="G34" s="44"/>
      <c r="H34" s="49"/>
      <c r="I34" s="786" t="str">
        <f>VLOOKUP(I33,$D$209:$E$256,2,FALSE)</f>
        <v>自動入力</v>
      </c>
      <c r="J34" s="71"/>
      <c r="K34" s="71"/>
    </row>
    <row r="35" spans="1:12" ht="18" customHeight="1">
      <c r="A35" s="881"/>
      <c r="B35" s="15" t="s">
        <v>105</v>
      </c>
      <c r="C35" s="883"/>
      <c r="D35" s="37" t="s">
        <v>51</v>
      </c>
      <c r="E35" s="37" t="s">
        <v>106</v>
      </c>
      <c r="F35" s="72" t="s">
        <v>14</v>
      </c>
      <c r="G35" s="39"/>
      <c r="H35" s="40"/>
      <c r="I35" s="787" t="str">
        <f t="shared" si="2"/>
        <v/>
      </c>
      <c r="J35" s="71"/>
      <c r="K35" s="71"/>
    </row>
    <row r="36" spans="1:12" ht="18" customHeight="1">
      <c r="A36" s="881"/>
      <c r="B36" s="15" t="s">
        <v>107</v>
      </c>
      <c r="C36" s="883"/>
      <c r="D36" s="41" t="s">
        <v>54</v>
      </c>
      <c r="E36" s="41" t="s">
        <v>55</v>
      </c>
      <c r="F36" s="70" t="s">
        <v>14</v>
      </c>
      <c r="G36" s="73"/>
      <c r="H36" s="49"/>
      <c r="I36" s="788" t="str">
        <f t="shared" si="2"/>
        <v/>
      </c>
      <c r="J36" s="71"/>
      <c r="K36" s="71"/>
    </row>
    <row r="37" spans="1:12" ht="18" customHeight="1">
      <c r="A37" s="881"/>
      <c r="B37" s="15" t="s">
        <v>108</v>
      </c>
      <c r="C37" s="883"/>
      <c r="D37" s="37" t="s">
        <v>57</v>
      </c>
      <c r="E37" s="37" t="s">
        <v>109</v>
      </c>
      <c r="F37" s="72" t="s">
        <v>14</v>
      </c>
      <c r="G37" s="39"/>
      <c r="H37" s="40"/>
      <c r="I37" s="787" t="str">
        <f t="shared" si="2"/>
        <v/>
      </c>
      <c r="J37" s="71"/>
      <c r="K37" s="71"/>
    </row>
    <row r="38" spans="1:12" ht="18" customHeight="1">
      <c r="A38" s="881"/>
      <c r="B38" s="15" t="s">
        <v>110</v>
      </c>
      <c r="C38" s="883"/>
      <c r="D38" s="41" t="s">
        <v>60</v>
      </c>
      <c r="E38" s="41" t="s">
        <v>55</v>
      </c>
      <c r="F38" s="70" t="s">
        <v>14</v>
      </c>
      <c r="G38" s="73"/>
      <c r="H38" s="49"/>
      <c r="I38" s="788" t="str">
        <f t="shared" si="2"/>
        <v/>
      </c>
      <c r="J38" s="71"/>
      <c r="K38" s="71"/>
    </row>
    <row r="39" spans="1:12" ht="18" customHeight="1">
      <c r="A39" s="881"/>
      <c r="B39" s="15" t="s">
        <v>111</v>
      </c>
      <c r="C39" s="884"/>
      <c r="D39" s="27" t="s">
        <v>62</v>
      </c>
      <c r="E39" s="27" t="s">
        <v>63</v>
      </c>
      <c r="F39" s="74"/>
      <c r="G39" s="51"/>
      <c r="H39" s="36"/>
      <c r="I39" s="789" t="str">
        <f t="shared" si="2"/>
        <v/>
      </c>
      <c r="J39" s="71"/>
      <c r="K39" s="71"/>
    </row>
    <row r="40" spans="1:12" ht="18" customHeight="1">
      <c r="A40" s="881"/>
      <c r="B40" s="15" t="s">
        <v>112</v>
      </c>
      <c r="C40" s="868" t="s">
        <v>113</v>
      </c>
      <c r="D40" s="858" t="s">
        <v>66</v>
      </c>
      <c r="E40" s="27" t="s">
        <v>114</v>
      </c>
      <c r="F40" s="74" t="s">
        <v>35</v>
      </c>
      <c r="G40" s="75"/>
      <c r="H40" s="36"/>
      <c r="I40" s="789">
        <f>G21</f>
        <v>0</v>
      </c>
      <c r="J40" s="71"/>
      <c r="K40" s="71"/>
    </row>
    <row r="41" spans="1:12" ht="18" customHeight="1">
      <c r="A41" s="881"/>
      <c r="B41" s="15" t="s">
        <v>115</v>
      </c>
      <c r="C41" s="869"/>
      <c r="D41" s="885"/>
      <c r="E41" s="37" t="s">
        <v>116</v>
      </c>
      <c r="F41" s="72" t="s">
        <v>14</v>
      </c>
      <c r="G41" s="76"/>
      <c r="H41" s="40"/>
      <c r="I41" s="787" t="str">
        <f>IF(ISBLANK(G41),"",CONCATENATE(I40,"　",G41))</f>
        <v/>
      </c>
      <c r="J41" s="71"/>
      <c r="K41" s="71"/>
    </row>
    <row r="42" spans="1:12" ht="18" customHeight="1">
      <c r="A42" s="881"/>
      <c r="B42" s="15" t="s">
        <v>117</v>
      </c>
      <c r="C42" s="870"/>
      <c r="D42" s="41" t="s">
        <v>69</v>
      </c>
      <c r="E42" s="41" t="s">
        <v>55</v>
      </c>
      <c r="F42" s="70" t="s">
        <v>14</v>
      </c>
      <c r="G42" s="77"/>
      <c r="H42" s="49"/>
      <c r="I42" s="788" t="str">
        <f>IF(ISBLANK(G42),"",CONCATENATE(I22," ",G42))</f>
        <v/>
      </c>
      <c r="J42" s="71"/>
      <c r="K42" s="71"/>
    </row>
    <row r="43" spans="1:12" ht="18" customHeight="1">
      <c r="A43" s="881"/>
      <c r="B43" s="15" t="s">
        <v>118</v>
      </c>
      <c r="C43" s="859" t="s">
        <v>119</v>
      </c>
      <c r="D43" s="27" t="s">
        <v>73</v>
      </c>
      <c r="E43" s="27" t="s">
        <v>120</v>
      </c>
      <c r="F43" s="74" t="s">
        <v>14</v>
      </c>
      <c r="G43" s="51"/>
      <c r="H43" s="78"/>
      <c r="I43" s="789" t="str">
        <f t="shared" ref="I43:I49" si="3">IF(ISBLANK(G43),"",G43)</f>
        <v/>
      </c>
      <c r="J43" s="71"/>
      <c r="K43" s="71"/>
    </row>
    <row r="44" spans="1:12" ht="18" customHeight="1">
      <c r="A44" s="881"/>
      <c r="B44" s="15" t="s">
        <v>121</v>
      </c>
      <c r="C44" s="859"/>
      <c r="D44" s="37" t="s">
        <v>76</v>
      </c>
      <c r="E44" s="37" t="s">
        <v>122</v>
      </c>
      <c r="F44" s="72" t="s">
        <v>14</v>
      </c>
      <c r="G44" s="39"/>
      <c r="H44" s="40"/>
      <c r="I44" s="787" t="str">
        <f t="shared" si="3"/>
        <v/>
      </c>
      <c r="J44" s="71"/>
      <c r="K44" s="71"/>
    </row>
    <row r="45" spans="1:12" ht="18" customHeight="1">
      <c r="A45" s="881"/>
      <c r="B45" s="15" t="s">
        <v>123</v>
      </c>
      <c r="C45" s="859"/>
      <c r="D45" s="41" t="s">
        <v>69</v>
      </c>
      <c r="E45" s="41" t="s">
        <v>55</v>
      </c>
      <c r="F45" s="70" t="s">
        <v>14</v>
      </c>
      <c r="G45" s="73"/>
      <c r="H45" s="49"/>
      <c r="I45" s="788" t="str">
        <f t="shared" si="3"/>
        <v/>
      </c>
      <c r="J45" s="71"/>
      <c r="K45" s="71"/>
      <c r="L45" s="79"/>
    </row>
    <row r="46" spans="1:12" ht="18" customHeight="1">
      <c r="A46" s="881"/>
      <c r="B46" s="15" t="s">
        <v>124</v>
      </c>
      <c r="C46" s="857" t="s">
        <v>125</v>
      </c>
      <c r="D46" s="27" t="s">
        <v>82</v>
      </c>
      <c r="E46" s="15" t="s">
        <v>83</v>
      </c>
      <c r="F46" s="80" t="s">
        <v>14</v>
      </c>
      <c r="G46" s="61"/>
      <c r="H46" s="36"/>
      <c r="I46" s="789" t="str">
        <f t="shared" si="3"/>
        <v/>
      </c>
      <c r="J46" s="71"/>
      <c r="K46" s="71"/>
    </row>
    <row r="47" spans="1:12" ht="18" customHeight="1">
      <c r="A47" s="881"/>
      <c r="B47" s="15" t="s">
        <v>126</v>
      </c>
      <c r="C47" s="857"/>
      <c r="D47" s="27" t="s">
        <v>85</v>
      </c>
      <c r="E47" s="15" t="s">
        <v>86</v>
      </c>
      <c r="F47" s="80" t="s">
        <v>14</v>
      </c>
      <c r="G47" s="61"/>
      <c r="H47" s="36"/>
      <c r="I47" s="789" t="str">
        <f t="shared" si="3"/>
        <v/>
      </c>
      <c r="J47" s="71"/>
      <c r="K47" s="71"/>
    </row>
    <row r="48" spans="1:12" ht="18" customHeight="1">
      <c r="A48" s="881"/>
      <c r="B48" s="15" t="s">
        <v>127</v>
      </c>
      <c r="C48" s="858" t="s">
        <v>2545</v>
      </c>
      <c r="D48" s="858"/>
      <c r="E48" s="63" t="s">
        <v>2546</v>
      </c>
      <c r="F48" s="81" t="s">
        <v>14</v>
      </c>
      <c r="G48" s="61" t="s">
        <v>2642</v>
      </c>
      <c r="H48" s="36" t="s">
        <v>92</v>
      </c>
      <c r="I48" s="789" t="str">
        <f t="shared" si="3"/>
        <v>0</v>
      </c>
      <c r="J48" s="71"/>
      <c r="K48" s="71"/>
    </row>
    <row r="49" spans="1:11" ht="18" customHeight="1">
      <c r="A49" s="881"/>
      <c r="B49" s="15" t="s">
        <v>128</v>
      </c>
      <c r="C49" s="858" t="s">
        <v>94</v>
      </c>
      <c r="D49" s="858"/>
      <c r="E49" s="82" t="s">
        <v>129</v>
      </c>
      <c r="F49" s="83"/>
      <c r="G49" s="84"/>
      <c r="H49" s="36"/>
      <c r="I49" s="789" t="str">
        <f t="shared" si="3"/>
        <v/>
      </c>
      <c r="J49" s="71"/>
      <c r="K49" s="71"/>
    </row>
    <row r="50" spans="1:11" ht="18" customHeight="1">
      <c r="A50" s="881"/>
      <c r="B50" s="15" t="s">
        <v>130</v>
      </c>
      <c r="C50" s="859" t="s">
        <v>131</v>
      </c>
      <c r="D50" s="27" t="s">
        <v>132</v>
      </c>
      <c r="E50" s="25" t="s">
        <v>133</v>
      </c>
      <c r="F50" s="85"/>
      <c r="G50" s="86"/>
      <c r="H50" s="36" t="s">
        <v>134</v>
      </c>
      <c r="I50" s="793">
        <v>43191</v>
      </c>
      <c r="J50" s="71"/>
      <c r="K50" s="71"/>
    </row>
    <row r="51" spans="1:11" ht="18" customHeight="1">
      <c r="A51" s="881"/>
      <c r="B51" s="15" t="s">
        <v>135</v>
      </c>
      <c r="C51" s="859"/>
      <c r="D51" s="27" t="s">
        <v>136</v>
      </c>
      <c r="E51" s="25" t="s">
        <v>133</v>
      </c>
      <c r="F51" s="85"/>
      <c r="G51" s="86"/>
      <c r="H51" s="36" t="s">
        <v>137</v>
      </c>
      <c r="I51" s="793">
        <v>43555</v>
      </c>
    </row>
    <row r="52" spans="1:11" ht="18" customHeight="1">
      <c r="A52" s="875" t="s">
        <v>138</v>
      </c>
      <c r="B52" s="15" t="s">
        <v>139</v>
      </c>
      <c r="C52" s="878" t="s">
        <v>140</v>
      </c>
      <c r="D52" s="27" t="s">
        <v>141</v>
      </c>
      <c r="E52" s="27" t="s">
        <v>142</v>
      </c>
      <c r="F52" s="74" t="s">
        <v>14</v>
      </c>
      <c r="G52" s="51"/>
      <c r="H52" s="36"/>
      <c r="I52" s="789" t="str">
        <f t="shared" ref="I52:I57" si="4">IF(ISBLANK(G52),"",G52)</f>
        <v/>
      </c>
      <c r="J52" s="71"/>
      <c r="K52" s="71"/>
    </row>
    <row r="53" spans="1:11" ht="18" customHeight="1">
      <c r="A53" s="875"/>
      <c r="B53" s="15" t="s">
        <v>143</v>
      </c>
      <c r="C53" s="879"/>
      <c r="D53" s="37" t="s">
        <v>76</v>
      </c>
      <c r="E53" s="37" t="s">
        <v>144</v>
      </c>
      <c r="F53" s="72" t="s">
        <v>14</v>
      </c>
      <c r="G53" s="39"/>
      <c r="H53" s="40"/>
      <c r="I53" s="787" t="str">
        <f t="shared" si="4"/>
        <v/>
      </c>
      <c r="J53" s="71"/>
      <c r="K53" s="71"/>
    </row>
    <row r="54" spans="1:11" ht="18" customHeight="1">
      <c r="A54" s="875"/>
      <c r="B54" s="15" t="s">
        <v>145</v>
      </c>
      <c r="C54" s="879"/>
      <c r="D54" s="41" t="s">
        <v>69</v>
      </c>
      <c r="E54" s="41" t="s">
        <v>55</v>
      </c>
      <c r="F54" s="70" t="s">
        <v>14</v>
      </c>
      <c r="G54" s="73"/>
      <c r="H54" s="49"/>
      <c r="I54" s="788" t="str">
        <f t="shared" si="4"/>
        <v/>
      </c>
      <c r="J54" s="71"/>
      <c r="K54" s="71"/>
    </row>
    <row r="55" spans="1:11" ht="18" customHeight="1">
      <c r="A55" s="875"/>
      <c r="B55" s="15" t="s">
        <v>146</v>
      </c>
      <c r="C55" s="879"/>
      <c r="D55" s="27" t="s">
        <v>147</v>
      </c>
      <c r="E55" s="87" t="s">
        <v>148</v>
      </c>
      <c r="F55" s="80" t="s">
        <v>14</v>
      </c>
      <c r="G55" s="61"/>
      <c r="H55" s="36"/>
      <c r="I55" s="789" t="str">
        <f t="shared" si="4"/>
        <v/>
      </c>
      <c r="J55" s="71"/>
      <c r="K55" s="71"/>
    </row>
    <row r="56" spans="1:11" ht="18" customHeight="1">
      <c r="A56" s="875"/>
      <c r="B56" s="15" t="s">
        <v>149</v>
      </c>
      <c r="C56" s="879"/>
      <c r="D56" s="27" t="s">
        <v>150</v>
      </c>
      <c r="E56" s="87" t="s">
        <v>148</v>
      </c>
      <c r="F56" s="80" t="s">
        <v>14</v>
      </c>
      <c r="G56" s="61"/>
      <c r="H56" s="36"/>
      <c r="I56" s="789" t="str">
        <f t="shared" si="4"/>
        <v/>
      </c>
      <c r="J56" s="71"/>
      <c r="K56" s="71"/>
    </row>
    <row r="57" spans="1:11" ht="18" customHeight="1">
      <c r="A57" s="875"/>
      <c r="B57" s="15" t="s">
        <v>151</v>
      </c>
      <c r="C57" s="880"/>
      <c r="D57" s="27" t="s">
        <v>152</v>
      </c>
      <c r="E57" s="87" t="s">
        <v>129</v>
      </c>
      <c r="F57" s="80"/>
      <c r="G57" s="88"/>
      <c r="H57" s="36"/>
      <c r="I57" s="789" t="str">
        <f t="shared" si="4"/>
        <v/>
      </c>
      <c r="J57" s="71"/>
      <c r="K57" s="71"/>
    </row>
    <row r="58" spans="1:11" ht="18" customHeight="1">
      <c r="A58" s="875" t="s">
        <v>153</v>
      </c>
      <c r="B58" s="15" t="s">
        <v>154</v>
      </c>
      <c r="C58" s="857" t="s">
        <v>155</v>
      </c>
      <c r="D58" s="89">
        <v>14001</v>
      </c>
      <c r="E58" s="27" t="s">
        <v>156</v>
      </c>
      <c r="F58" s="74"/>
      <c r="G58" s="51" t="s">
        <v>15</v>
      </c>
      <c r="H58" s="36"/>
      <c r="I58" s="782" t="str">
        <f>IF(G58="※　選択してください。","　",G58)</f>
        <v>　</v>
      </c>
    </row>
    <row r="59" spans="1:11" ht="18" customHeight="1">
      <c r="A59" s="875"/>
      <c r="B59" s="15" t="s">
        <v>157</v>
      </c>
      <c r="C59" s="857"/>
      <c r="D59" s="89">
        <v>14002</v>
      </c>
      <c r="E59" s="27" t="s">
        <v>158</v>
      </c>
      <c r="F59" s="74"/>
      <c r="G59" s="51" t="s">
        <v>15</v>
      </c>
      <c r="H59" s="36"/>
      <c r="I59" s="782" t="str">
        <f t="shared" ref="I59:I87" si="5">IF(G59="※　選択してください。","　",G59)</f>
        <v>　</v>
      </c>
    </row>
    <row r="60" spans="1:11" ht="18" customHeight="1">
      <c r="A60" s="875"/>
      <c r="B60" s="15" t="s">
        <v>159</v>
      </c>
      <c r="C60" s="857"/>
      <c r="D60" s="89">
        <v>9000</v>
      </c>
      <c r="E60" s="27" t="s">
        <v>158</v>
      </c>
      <c r="F60" s="74"/>
      <c r="G60" s="51" t="s">
        <v>15</v>
      </c>
      <c r="H60" s="36"/>
      <c r="I60" s="782" t="str">
        <f t="shared" si="5"/>
        <v>　</v>
      </c>
      <c r="J60" s="71"/>
      <c r="K60" s="71"/>
    </row>
    <row r="61" spans="1:11" ht="18" customHeight="1">
      <c r="A61" s="875"/>
      <c r="B61" s="15" t="s">
        <v>160</v>
      </c>
      <c r="C61" s="857"/>
      <c r="D61" s="89">
        <v>9001</v>
      </c>
      <c r="E61" s="27" t="s">
        <v>158</v>
      </c>
      <c r="F61" s="74"/>
      <c r="G61" s="51" t="s">
        <v>15</v>
      </c>
      <c r="H61" s="36"/>
      <c r="I61" s="782" t="str">
        <f t="shared" si="5"/>
        <v>　</v>
      </c>
      <c r="J61" s="71"/>
      <c r="K61" s="71"/>
    </row>
    <row r="62" spans="1:11" ht="18" customHeight="1">
      <c r="A62" s="875"/>
      <c r="B62" s="15" t="s">
        <v>161</v>
      </c>
      <c r="C62" s="857"/>
      <c r="D62" s="89">
        <v>9002</v>
      </c>
      <c r="E62" s="27" t="s">
        <v>158</v>
      </c>
      <c r="F62" s="74"/>
      <c r="G62" s="51" t="s">
        <v>15</v>
      </c>
      <c r="H62" s="36"/>
      <c r="I62" s="782" t="str">
        <f t="shared" si="5"/>
        <v>　</v>
      </c>
      <c r="J62" s="71"/>
      <c r="K62" s="71"/>
    </row>
    <row r="63" spans="1:11" ht="18" customHeight="1">
      <c r="A63" s="875"/>
      <c r="B63" s="15" t="s">
        <v>162</v>
      </c>
      <c r="C63" s="857"/>
      <c r="D63" s="89">
        <v>9003</v>
      </c>
      <c r="E63" s="27" t="s">
        <v>158</v>
      </c>
      <c r="F63" s="74"/>
      <c r="G63" s="51" t="s">
        <v>15</v>
      </c>
      <c r="H63" s="36"/>
      <c r="I63" s="782" t="str">
        <f t="shared" si="5"/>
        <v>　</v>
      </c>
      <c r="J63" s="71"/>
      <c r="K63" s="71"/>
    </row>
    <row r="64" spans="1:11" ht="18" customHeight="1">
      <c r="A64" s="875"/>
      <c r="B64" s="15" t="s">
        <v>163</v>
      </c>
      <c r="C64" s="857"/>
      <c r="D64" s="89">
        <v>9004</v>
      </c>
      <c r="E64" s="27" t="s">
        <v>158</v>
      </c>
      <c r="F64" s="74"/>
      <c r="G64" s="51" t="s">
        <v>15</v>
      </c>
      <c r="H64" s="36"/>
      <c r="I64" s="782" t="str">
        <f t="shared" si="5"/>
        <v>　</v>
      </c>
      <c r="J64" s="71"/>
      <c r="K64" s="71"/>
    </row>
    <row r="65" spans="1:11" ht="18" customHeight="1">
      <c r="A65" s="875" t="s">
        <v>164</v>
      </c>
      <c r="B65" s="15" t="s">
        <v>165</v>
      </c>
      <c r="C65" s="876" t="s">
        <v>166</v>
      </c>
      <c r="D65" s="858" t="s">
        <v>167</v>
      </c>
      <c r="E65" s="654" t="s">
        <v>2603</v>
      </c>
      <c r="F65" s="74" t="s">
        <v>14</v>
      </c>
      <c r="G65" s="755" t="s">
        <v>2583</v>
      </c>
      <c r="H65" s="36"/>
      <c r="I65" s="782" t="str">
        <f t="shared" si="5"/>
        <v>　</v>
      </c>
      <c r="J65" s="71"/>
      <c r="K65" s="71"/>
    </row>
    <row r="66" spans="1:11" ht="18" customHeight="1">
      <c r="A66" s="875"/>
      <c r="B66" s="15" t="s">
        <v>168</v>
      </c>
      <c r="C66" s="876"/>
      <c r="D66" s="858"/>
      <c r="E66" s="654" t="s">
        <v>169</v>
      </c>
      <c r="F66" s="74" t="s">
        <v>14</v>
      </c>
      <c r="G66" s="754" t="s">
        <v>169</v>
      </c>
      <c r="H66" s="36"/>
      <c r="I66" s="782" t="str">
        <f t="shared" si="5"/>
        <v>－</v>
      </c>
      <c r="J66" s="71"/>
      <c r="K66" s="71"/>
    </row>
    <row r="67" spans="1:11" ht="18" customHeight="1">
      <c r="A67" s="875"/>
      <c r="B67" s="15" t="s">
        <v>170</v>
      </c>
      <c r="C67" s="876"/>
      <c r="D67" s="858" t="s">
        <v>171</v>
      </c>
      <c r="E67" s="654" t="s">
        <v>2603</v>
      </c>
      <c r="F67" s="74" t="s">
        <v>14</v>
      </c>
      <c r="G67" s="755" t="s">
        <v>2583</v>
      </c>
      <c r="H67" s="36"/>
      <c r="I67" s="782" t="str">
        <f t="shared" si="5"/>
        <v>　</v>
      </c>
      <c r="J67" s="71"/>
      <c r="K67" s="71"/>
    </row>
    <row r="68" spans="1:11" ht="18" customHeight="1">
      <c r="A68" s="875"/>
      <c r="B68" s="15" t="s">
        <v>172</v>
      </c>
      <c r="C68" s="876"/>
      <c r="D68" s="858"/>
      <c r="E68" s="654" t="s">
        <v>169</v>
      </c>
      <c r="F68" s="74" t="s">
        <v>14</v>
      </c>
      <c r="G68" s="754" t="s">
        <v>169</v>
      </c>
      <c r="H68" s="36"/>
      <c r="I68" s="782" t="str">
        <f t="shared" si="5"/>
        <v>－</v>
      </c>
      <c r="J68" s="71"/>
      <c r="K68" s="71"/>
    </row>
    <row r="69" spans="1:11" ht="18" customHeight="1">
      <c r="A69" s="875"/>
      <c r="B69" s="15" t="s">
        <v>173</v>
      </c>
      <c r="C69" s="876"/>
      <c r="D69" s="858" t="s">
        <v>174</v>
      </c>
      <c r="E69" s="654" t="s">
        <v>2603</v>
      </c>
      <c r="F69" s="74" t="s">
        <v>14</v>
      </c>
      <c r="G69" s="755" t="s">
        <v>2583</v>
      </c>
      <c r="H69" s="36"/>
      <c r="I69" s="782" t="str">
        <f t="shared" si="5"/>
        <v>　</v>
      </c>
      <c r="J69" s="71"/>
      <c r="K69" s="71"/>
    </row>
    <row r="70" spans="1:11" ht="18" customHeight="1">
      <c r="A70" s="875"/>
      <c r="B70" s="15" t="s">
        <v>175</v>
      </c>
      <c r="C70" s="876"/>
      <c r="D70" s="858"/>
      <c r="E70" s="654" t="s">
        <v>169</v>
      </c>
      <c r="F70" s="74" t="s">
        <v>14</v>
      </c>
      <c r="G70" s="754" t="s">
        <v>169</v>
      </c>
      <c r="H70" s="36"/>
      <c r="I70" s="782" t="str">
        <f t="shared" si="5"/>
        <v>－</v>
      </c>
      <c r="J70" s="71"/>
      <c r="K70" s="71"/>
    </row>
    <row r="71" spans="1:11" ht="18" customHeight="1">
      <c r="A71" s="875"/>
      <c r="B71" s="15" t="s">
        <v>176</v>
      </c>
      <c r="C71" s="876"/>
      <c r="D71" s="858" t="s">
        <v>177</v>
      </c>
      <c r="E71" s="654" t="s">
        <v>2603</v>
      </c>
      <c r="F71" s="74" t="s">
        <v>14</v>
      </c>
      <c r="G71" s="755" t="s">
        <v>2583</v>
      </c>
      <c r="H71" s="36"/>
      <c r="I71" s="782" t="str">
        <f t="shared" si="5"/>
        <v>　</v>
      </c>
      <c r="J71" s="71"/>
      <c r="K71" s="71"/>
    </row>
    <row r="72" spans="1:11" ht="18" customHeight="1">
      <c r="A72" s="875"/>
      <c r="B72" s="15" t="s">
        <v>178</v>
      </c>
      <c r="C72" s="876"/>
      <c r="D72" s="858"/>
      <c r="E72" s="654" t="s">
        <v>169</v>
      </c>
      <c r="F72" s="74" t="s">
        <v>14</v>
      </c>
      <c r="G72" s="754" t="s">
        <v>169</v>
      </c>
      <c r="H72" s="36"/>
      <c r="I72" s="782" t="str">
        <f t="shared" si="5"/>
        <v>－</v>
      </c>
      <c r="J72" s="71"/>
      <c r="K72" s="71"/>
    </row>
    <row r="73" spans="1:11" ht="18" customHeight="1">
      <c r="A73" s="875"/>
      <c r="B73" s="15" t="s">
        <v>179</v>
      </c>
      <c r="C73" s="876"/>
      <c r="D73" s="858" t="s">
        <v>180</v>
      </c>
      <c r="E73" s="654" t="s">
        <v>2603</v>
      </c>
      <c r="F73" s="74" t="s">
        <v>14</v>
      </c>
      <c r="G73" s="755" t="s">
        <v>2583</v>
      </c>
      <c r="H73" s="36"/>
      <c r="I73" s="782" t="str">
        <f t="shared" si="5"/>
        <v>　</v>
      </c>
      <c r="J73" s="71"/>
      <c r="K73" s="71"/>
    </row>
    <row r="74" spans="1:11" ht="18" customHeight="1">
      <c r="A74" s="875"/>
      <c r="B74" s="15" t="s">
        <v>181</v>
      </c>
      <c r="C74" s="876"/>
      <c r="D74" s="858"/>
      <c r="E74" s="654" t="s">
        <v>169</v>
      </c>
      <c r="F74" s="74" t="s">
        <v>14</v>
      </c>
      <c r="G74" s="754" t="s">
        <v>169</v>
      </c>
      <c r="H74" s="36"/>
      <c r="I74" s="782" t="str">
        <f t="shared" si="5"/>
        <v>－</v>
      </c>
      <c r="J74" s="71"/>
      <c r="K74" s="71"/>
    </row>
    <row r="75" spans="1:11" ht="18" customHeight="1">
      <c r="A75" s="875"/>
      <c r="B75" s="15" t="s">
        <v>182</v>
      </c>
      <c r="C75" s="876"/>
      <c r="D75" s="877" t="s">
        <v>183</v>
      </c>
      <c r="E75" s="654" t="s">
        <v>2603</v>
      </c>
      <c r="F75" s="74" t="s">
        <v>14</v>
      </c>
      <c r="G75" s="755" t="s">
        <v>2583</v>
      </c>
      <c r="H75" s="36"/>
      <c r="I75" s="782" t="str">
        <f t="shared" si="5"/>
        <v>　</v>
      </c>
      <c r="J75" s="71"/>
      <c r="K75" s="71"/>
    </row>
    <row r="76" spans="1:11" ht="18" customHeight="1">
      <c r="A76" s="875"/>
      <c r="B76" s="15" t="s">
        <v>184</v>
      </c>
      <c r="C76" s="876"/>
      <c r="D76" s="877"/>
      <c r="E76" s="654" t="s">
        <v>169</v>
      </c>
      <c r="F76" s="74" t="s">
        <v>14</v>
      </c>
      <c r="G76" s="754" t="s">
        <v>169</v>
      </c>
      <c r="H76" s="36"/>
      <c r="I76" s="782" t="str">
        <f t="shared" si="5"/>
        <v>－</v>
      </c>
      <c r="J76" s="71"/>
      <c r="K76" s="71"/>
    </row>
    <row r="77" spans="1:11" ht="18" customHeight="1">
      <c r="A77" s="875"/>
      <c r="B77" s="15" t="s">
        <v>185</v>
      </c>
      <c r="C77" s="876"/>
      <c r="D77" s="858" t="s">
        <v>186</v>
      </c>
      <c r="E77" s="654" t="s">
        <v>2603</v>
      </c>
      <c r="F77" s="74" t="s">
        <v>14</v>
      </c>
      <c r="G77" s="755" t="s">
        <v>2583</v>
      </c>
      <c r="H77" s="36"/>
      <c r="I77" s="782" t="str">
        <f t="shared" si="5"/>
        <v>　</v>
      </c>
      <c r="J77" s="71"/>
      <c r="K77" s="71"/>
    </row>
    <row r="78" spans="1:11" ht="18" customHeight="1">
      <c r="A78" s="875"/>
      <c r="B78" s="15" t="s">
        <v>187</v>
      </c>
      <c r="C78" s="876"/>
      <c r="D78" s="858"/>
      <c r="E78" s="654" t="s">
        <v>169</v>
      </c>
      <c r="F78" s="74" t="s">
        <v>14</v>
      </c>
      <c r="G78" s="754" t="s">
        <v>169</v>
      </c>
      <c r="H78" s="36"/>
      <c r="I78" s="782" t="str">
        <f t="shared" si="5"/>
        <v>－</v>
      </c>
      <c r="J78" s="71"/>
      <c r="K78" s="71"/>
    </row>
    <row r="79" spans="1:11" ht="18" customHeight="1">
      <c r="A79" s="875"/>
      <c r="B79" s="15" t="s">
        <v>188</v>
      </c>
      <c r="C79" s="876"/>
      <c r="D79" s="858" t="s">
        <v>189</v>
      </c>
      <c r="E79" s="654" t="s">
        <v>2603</v>
      </c>
      <c r="F79" s="74" t="s">
        <v>14</v>
      </c>
      <c r="G79" s="755" t="s">
        <v>2583</v>
      </c>
      <c r="H79" s="36"/>
      <c r="I79" s="782" t="str">
        <f t="shared" si="5"/>
        <v>　</v>
      </c>
      <c r="J79" s="71"/>
      <c r="K79" s="71"/>
    </row>
    <row r="80" spans="1:11" ht="18" customHeight="1">
      <c r="A80" s="875"/>
      <c r="B80" s="15" t="s">
        <v>190</v>
      </c>
      <c r="C80" s="876"/>
      <c r="D80" s="858"/>
      <c r="E80" s="654" t="s">
        <v>169</v>
      </c>
      <c r="F80" s="74" t="s">
        <v>14</v>
      </c>
      <c r="G80" s="754" t="s">
        <v>169</v>
      </c>
      <c r="H80" s="36"/>
      <c r="I80" s="782" t="str">
        <f t="shared" si="5"/>
        <v>－</v>
      </c>
      <c r="J80" s="71"/>
      <c r="K80" s="71"/>
    </row>
    <row r="81" spans="1:11" ht="18" customHeight="1">
      <c r="A81" s="875"/>
      <c r="B81" s="15" t="s">
        <v>191</v>
      </c>
      <c r="C81" s="876"/>
      <c r="D81" s="858" t="s">
        <v>192</v>
      </c>
      <c r="E81" s="654" t="s">
        <v>2603</v>
      </c>
      <c r="F81" s="74" t="s">
        <v>14</v>
      </c>
      <c r="G81" s="755" t="s">
        <v>2583</v>
      </c>
      <c r="H81" s="36"/>
      <c r="I81" s="782" t="str">
        <f t="shared" si="5"/>
        <v>　</v>
      </c>
      <c r="J81" s="71"/>
      <c r="K81" s="71"/>
    </row>
    <row r="82" spans="1:11" ht="18" customHeight="1">
      <c r="A82" s="875"/>
      <c r="B82" s="15" t="s">
        <v>193</v>
      </c>
      <c r="C82" s="876"/>
      <c r="D82" s="858"/>
      <c r="E82" s="654" t="s">
        <v>169</v>
      </c>
      <c r="F82" s="74" t="s">
        <v>14</v>
      </c>
      <c r="G82" s="754" t="s">
        <v>169</v>
      </c>
      <c r="H82" s="36"/>
      <c r="I82" s="782" t="str">
        <f t="shared" si="5"/>
        <v>－</v>
      </c>
      <c r="J82" s="71"/>
      <c r="K82" s="71"/>
    </row>
    <row r="83" spans="1:11" ht="18" customHeight="1">
      <c r="A83" s="862" t="s">
        <v>11</v>
      </c>
      <c r="B83" s="15" t="s">
        <v>194</v>
      </c>
      <c r="C83" s="859" t="s">
        <v>195</v>
      </c>
      <c r="D83" s="859"/>
      <c r="E83" s="17" t="s">
        <v>13</v>
      </c>
      <c r="F83" s="28" t="s">
        <v>14</v>
      </c>
      <c r="G83" s="90" t="s">
        <v>2583</v>
      </c>
      <c r="H83" s="36"/>
      <c r="I83" s="779" t="str">
        <f t="shared" si="5"/>
        <v>　</v>
      </c>
      <c r="J83" s="71"/>
      <c r="K83" s="71"/>
    </row>
    <row r="84" spans="1:11" ht="18" customHeight="1">
      <c r="A84" s="863"/>
      <c r="B84" s="15" t="s">
        <v>197</v>
      </c>
      <c r="C84" s="859" t="s">
        <v>198</v>
      </c>
      <c r="D84" s="859"/>
      <c r="E84" s="17" t="s">
        <v>13</v>
      </c>
      <c r="F84" s="28" t="s">
        <v>14</v>
      </c>
      <c r="G84" s="90" t="s">
        <v>2583</v>
      </c>
      <c r="H84" s="36"/>
      <c r="I84" s="779" t="str">
        <f t="shared" si="5"/>
        <v>　</v>
      </c>
      <c r="J84" s="71"/>
      <c r="K84" s="71"/>
    </row>
    <row r="85" spans="1:11" ht="18" customHeight="1">
      <c r="A85" s="863"/>
      <c r="B85" s="15" t="s">
        <v>199</v>
      </c>
      <c r="C85" s="27" t="s">
        <v>200</v>
      </c>
      <c r="D85" s="27"/>
      <c r="E85" s="27"/>
      <c r="F85" s="34"/>
      <c r="G85" s="756"/>
      <c r="H85" s="36"/>
      <c r="I85" s="779"/>
      <c r="J85" s="71"/>
      <c r="K85" s="71"/>
    </row>
    <row r="86" spans="1:11" ht="18" customHeight="1">
      <c r="A86" s="863"/>
      <c r="B86" s="15" t="s">
        <v>201</v>
      </c>
      <c r="C86" s="859" t="s">
        <v>202</v>
      </c>
      <c r="D86" s="16" t="s">
        <v>203</v>
      </c>
      <c r="E86" s="773" t="s">
        <v>2542</v>
      </c>
      <c r="F86" s="28" t="s">
        <v>14</v>
      </c>
      <c r="G86" s="90" t="s">
        <v>15</v>
      </c>
      <c r="H86" s="91"/>
      <c r="I86" s="779" t="str">
        <f t="shared" si="5"/>
        <v>　</v>
      </c>
      <c r="J86" s="71"/>
      <c r="K86" s="71"/>
    </row>
    <row r="87" spans="1:11" ht="18" customHeight="1">
      <c r="A87" s="863"/>
      <c r="B87" s="15" t="s">
        <v>204</v>
      </c>
      <c r="C87" s="859"/>
      <c r="D87" s="16" t="s">
        <v>205</v>
      </c>
      <c r="E87" s="773" t="s">
        <v>206</v>
      </c>
      <c r="F87" s="28" t="s">
        <v>14</v>
      </c>
      <c r="G87" s="51" t="s">
        <v>15</v>
      </c>
      <c r="H87" s="91"/>
      <c r="I87" s="779" t="str">
        <f t="shared" si="5"/>
        <v>　</v>
      </c>
      <c r="J87" s="71"/>
      <c r="K87" s="71"/>
    </row>
    <row r="88" spans="1:11" ht="18" customHeight="1">
      <c r="A88" s="863"/>
      <c r="B88" s="15" t="s">
        <v>207</v>
      </c>
      <c r="C88" s="859"/>
      <c r="D88" s="16" t="s">
        <v>208</v>
      </c>
      <c r="E88" s="773" t="s">
        <v>209</v>
      </c>
      <c r="F88" s="28" t="s">
        <v>14</v>
      </c>
      <c r="G88" s="51"/>
      <c r="H88" s="91"/>
      <c r="I88" s="779" t="str">
        <f t="shared" ref="I88:I127" si="6">IF(ISBLANK(G88),"",G88)</f>
        <v/>
      </c>
      <c r="J88" s="71"/>
      <c r="K88" s="71"/>
    </row>
    <row r="89" spans="1:11" ht="18" customHeight="1">
      <c r="A89" s="863"/>
      <c r="B89" s="15" t="s">
        <v>210</v>
      </c>
      <c r="C89" s="859"/>
      <c r="D89" s="16" t="s">
        <v>211</v>
      </c>
      <c r="E89" s="773" t="s">
        <v>158</v>
      </c>
      <c r="F89" s="28" t="s">
        <v>14</v>
      </c>
      <c r="G89" s="92"/>
      <c r="H89" s="91" t="s">
        <v>212</v>
      </c>
      <c r="I89" s="794" t="str">
        <f>IF(ISBLANK(G89),"",G89)</f>
        <v/>
      </c>
      <c r="J89" s="71"/>
      <c r="K89" s="71"/>
    </row>
    <row r="90" spans="1:11" ht="18" customHeight="1">
      <c r="A90" s="863"/>
      <c r="B90" s="15" t="s">
        <v>213</v>
      </c>
      <c r="C90" s="859" t="s">
        <v>214</v>
      </c>
      <c r="D90" s="16" t="s">
        <v>215</v>
      </c>
      <c r="E90" s="773" t="s">
        <v>2542</v>
      </c>
      <c r="F90" s="28" t="s">
        <v>14</v>
      </c>
      <c r="G90" s="51" t="s">
        <v>15</v>
      </c>
      <c r="H90" s="91"/>
      <c r="I90" s="779" t="str">
        <f>IF(G90="※　選択してください。","　",G90)</f>
        <v>　</v>
      </c>
      <c r="J90" s="71"/>
      <c r="K90" s="71"/>
    </row>
    <row r="91" spans="1:11" ht="18" customHeight="1">
      <c r="A91" s="863"/>
      <c r="B91" s="15" t="s">
        <v>216</v>
      </c>
      <c r="C91" s="859"/>
      <c r="D91" s="16" t="s">
        <v>217</v>
      </c>
      <c r="E91" s="773" t="s">
        <v>206</v>
      </c>
      <c r="F91" s="28" t="s">
        <v>14</v>
      </c>
      <c r="G91" s="51" t="s">
        <v>15</v>
      </c>
      <c r="H91" s="91"/>
      <c r="I91" s="779" t="str">
        <f>IF(G91="※　選択してください。","　",G91)</f>
        <v>　</v>
      </c>
      <c r="J91" s="71"/>
      <c r="K91" s="71"/>
    </row>
    <row r="92" spans="1:11" ht="18" customHeight="1">
      <c r="A92" s="863"/>
      <c r="B92" s="15" t="s">
        <v>218</v>
      </c>
      <c r="C92" s="859"/>
      <c r="D92" s="16" t="s">
        <v>219</v>
      </c>
      <c r="E92" s="773" t="s">
        <v>209</v>
      </c>
      <c r="F92" s="28" t="s">
        <v>14</v>
      </c>
      <c r="G92" s="51"/>
      <c r="H92" s="91"/>
      <c r="I92" s="779" t="str">
        <f t="shared" si="6"/>
        <v/>
      </c>
      <c r="J92" s="71"/>
      <c r="K92" s="71"/>
    </row>
    <row r="93" spans="1:11" ht="18" customHeight="1">
      <c r="A93" s="863"/>
      <c r="B93" s="15" t="s">
        <v>220</v>
      </c>
      <c r="C93" s="859"/>
      <c r="D93" s="16" t="s">
        <v>211</v>
      </c>
      <c r="E93" s="773" t="s">
        <v>158</v>
      </c>
      <c r="F93" s="28" t="s">
        <v>14</v>
      </c>
      <c r="G93" s="92"/>
      <c r="H93" s="91" t="s">
        <v>212</v>
      </c>
      <c r="I93" s="794" t="str">
        <f t="shared" si="6"/>
        <v/>
      </c>
    </row>
    <row r="94" spans="1:11" ht="18" customHeight="1">
      <c r="A94" s="863"/>
      <c r="B94" s="15" t="s">
        <v>221</v>
      </c>
      <c r="C94" s="859" t="s">
        <v>222</v>
      </c>
      <c r="D94" s="16" t="s">
        <v>223</v>
      </c>
      <c r="E94" s="773" t="s">
        <v>2542</v>
      </c>
      <c r="F94" s="28" t="s">
        <v>14</v>
      </c>
      <c r="G94" s="51" t="s">
        <v>15</v>
      </c>
      <c r="H94" s="91"/>
      <c r="I94" s="779" t="str">
        <f>IF(G94="※　選択してください。","　",G94)</f>
        <v>　</v>
      </c>
    </row>
    <row r="95" spans="1:11" ht="18" customHeight="1">
      <c r="A95" s="863"/>
      <c r="B95" s="15" t="s">
        <v>224</v>
      </c>
      <c r="C95" s="859"/>
      <c r="D95" s="16" t="s">
        <v>225</v>
      </c>
      <c r="E95" s="773" t="s">
        <v>206</v>
      </c>
      <c r="F95" s="28" t="s">
        <v>14</v>
      </c>
      <c r="G95" s="51" t="s">
        <v>15</v>
      </c>
      <c r="H95" s="91"/>
      <c r="I95" s="779" t="str">
        <f>IF(G95="※　選択してください。","　",G95)</f>
        <v>　</v>
      </c>
    </row>
    <row r="96" spans="1:11" ht="18" customHeight="1">
      <c r="A96" s="863"/>
      <c r="B96" s="15" t="s">
        <v>226</v>
      </c>
      <c r="C96" s="859"/>
      <c r="D96" s="16" t="s">
        <v>227</v>
      </c>
      <c r="E96" s="773" t="s">
        <v>209</v>
      </c>
      <c r="F96" s="28" t="s">
        <v>14</v>
      </c>
      <c r="G96" s="51"/>
      <c r="H96" s="91"/>
      <c r="I96" s="779" t="str">
        <f t="shared" si="6"/>
        <v/>
      </c>
    </row>
    <row r="97" spans="1:9" ht="18" customHeight="1">
      <c r="A97" s="863"/>
      <c r="B97" s="15" t="s">
        <v>228</v>
      </c>
      <c r="C97" s="859"/>
      <c r="D97" s="16" t="s">
        <v>211</v>
      </c>
      <c r="E97" s="27" t="s">
        <v>158</v>
      </c>
      <c r="F97" s="28" t="s">
        <v>14</v>
      </c>
      <c r="G97" s="92"/>
      <c r="H97" s="91" t="s">
        <v>212</v>
      </c>
      <c r="I97" s="794" t="str">
        <f t="shared" si="6"/>
        <v/>
      </c>
    </row>
    <row r="98" spans="1:9" ht="18" customHeight="1">
      <c r="A98" s="863"/>
      <c r="B98" s="15" t="s">
        <v>229</v>
      </c>
      <c r="C98" s="857" t="s">
        <v>2576</v>
      </c>
      <c r="D98" s="858" t="s">
        <v>231</v>
      </c>
      <c r="E98" s="27" t="s">
        <v>232</v>
      </c>
      <c r="F98" s="28" t="s">
        <v>14</v>
      </c>
      <c r="G98" s="51" t="s">
        <v>15</v>
      </c>
      <c r="H98" s="36"/>
      <c r="I98" s="779" t="str">
        <f>IF(G98="※　選択してください。","　",G98)</f>
        <v>　</v>
      </c>
    </row>
    <row r="99" spans="1:9" ht="18" customHeight="1">
      <c r="A99" s="863"/>
      <c r="B99" s="15" t="s">
        <v>233</v>
      </c>
      <c r="C99" s="857"/>
      <c r="D99" s="858"/>
      <c r="E99" s="27" t="s">
        <v>234</v>
      </c>
      <c r="F99" s="28" t="s">
        <v>14</v>
      </c>
      <c r="G99" s="51"/>
      <c r="H99" s="36"/>
      <c r="I99" s="779" t="str">
        <f t="shared" si="6"/>
        <v/>
      </c>
    </row>
    <row r="100" spans="1:9" ht="18" customHeight="1">
      <c r="A100" s="863"/>
      <c r="B100" s="15" t="s">
        <v>235</v>
      </c>
      <c r="C100" s="857"/>
      <c r="D100" s="27" t="s">
        <v>236</v>
      </c>
      <c r="E100" s="27" t="s">
        <v>2624</v>
      </c>
      <c r="F100" s="28" t="s">
        <v>14</v>
      </c>
      <c r="G100" s="93"/>
      <c r="H100" s="36"/>
      <c r="I100" s="795" t="str">
        <f t="shared" si="6"/>
        <v/>
      </c>
    </row>
    <row r="101" spans="1:9" ht="18" customHeight="1">
      <c r="A101" s="863"/>
      <c r="B101" s="15" t="s">
        <v>237</v>
      </c>
      <c r="C101" s="27" t="s">
        <v>238</v>
      </c>
      <c r="D101" s="27" t="s">
        <v>239</v>
      </c>
      <c r="E101" s="27" t="s">
        <v>2625</v>
      </c>
      <c r="F101" s="28" t="s">
        <v>14</v>
      </c>
      <c r="G101" s="93"/>
      <c r="H101" s="36"/>
      <c r="I101" s="795" t="str">
        <f t="shared" si="6"/>
        <v/>
      </c>
    </row>
    <row r="102" spans="1:9" ht="18" customHeight="1">
      <c r="A102" s="863"/>
      <c r="B102" s="15" t="s">
        <v>240</v>
      </c>
      <c r="C102" s="858" t="s">
        <v>241</v>
      </c>
      <c r="D102" s="858"/>
      <c r="E102" s="27" t="s">
        <v>242</v>
      </c>
      <c r="F102" s="28" t="s">
        <v>14</v>
      </c>
      <c r="G102" s="51" t="s">
        <v>15</v>
      </c>
      <c r="H102" s="36"/>
      <c r="I102" s="779" t="str">
        <f>IF(G102="※　選択してください。","　",G102)</f>
        <v>　</v>
      </c>
    </row>
    <row r="103" spans="1:9" ht="18" customHeight="1">
      <c r="A103" s="863"/>
      <c r="B103" s="15" t="s">
        <v>243</v>
      </c>
      <c r="C103" s="858" t="s">
        <v>244</v>
      </c>
      <c r="D103" s="858"/>
      <c r="E103" s="27" t="s">
        <v>89</v>
      </c>
      <c r="F103" s="28" t="s">
        <v>14</v>
      </c>
      <c r="G103" s="51"/>
      <c r="H103" s="36" t="s">
        <v>90</v>
      </c>
      <c r="I103" s="779" t="str">
        <f t="shared" si="6"/>
        <v/>
      </c>
    </row>
    <row r="104" spans="1:9" ht="18" customHeight="1">
      <c r="A104" s="863"/>
      <c r="B104" s="15" t="s">
        <v>245</v>
      </c>
      <c r="C104" s="858" t="s">
        <v>246</v>
      </c>
      <c r="D104" s="858"/>
      <c r="E104" s="27" t="s">
        <v>247</v>
      </c>
      <c r="F104" s="28" t="s">
        <v>14</v>
      </c>
      <c r="G104" s="92"/>
      <c r="H104" s="36" t="s">
        <v>212</v>
      </c>
      <c r="I104" s="796" t="str">
        <f t="shared" si="6"/>
        <v/>
      </c>
    </row>
    <row r="105" spans="1:9" ht="18" customHeight="1">
      <c r="A105" s="863"/>
      <c r="B105" s="15" t="s">
        <v>248</v>
      </c>
      <c r="C105" s="858" t="s">
        <v>249</v>
      </c>
      <c r="D105" s="858"/>
      <c r="E105" s="27" t="s">
        <v>250</v>
      </c>
      <c r="F105" s="28" t="s">
        <v>14</v>
      </c>
      <c r="G105" s="92"/>
      <c r="H105" s="36" t="s">
        <v>212</v>
      </c>
      <c r="I105" s="796" t="str">
        <f t="shared" si="6"/>
        <v/>
      </c>
    </row>
    <row r="106" spans="1:9" ht="18" customHeight="1">
      <c r="A106" s="863"/>
      <c r="B106" s="15" t="s">
        <v>251</v>
      </c>
      <c r="C106" s="871" t="s">
        <v>342</v>
      </c>
      <c r="D106" s="27" t="s">
        <v>2547</v>
      </c>
      <c r="E106" s="868" t="s">
        <v>2550</v>
      </c>
      <c r="F106" s="94" t="s">
        <v>14</v>
      </c>
      <c r="G106" s="51"/>
      <c r="H106" s="36" t="s">
        <v>92</v>
      </c>
      <c r="I106" s="779" t="str">
        <f t="shared" si="6"/>
        <v/>
      </c>
    </row>
    <row r="107" spans="1:9" ht="18" customHeight="1">
      <c r="A107" s="863"/>
      <c r="B107" s="15" t="s">
        <v>253</v>
      </c>
      <c r="C107" s="872"/>
      <c r="D107" s="27" t="s">
        <v>2548</v>
      </c>
      <c r="E107" s="869"/>
      <c r="F107" s="94" t="s">
        <v>14</v>
      </c>
      <c r="G107" s="51"/>
      <c r="H107" s="36" t="s">
        <v>92</v>
      </c>
      <c r="I107" s="779" t="str">
        <f t="shared" si="6"/>
        <v/>
      </c>
    </row>
    <row r="108" spans="1:9" ht="18" customHeight="1">
      <c r="A108" s="863"/>
      <c r="B108" s="15" t="s">
        <v>255</v>
      </c>
      <c r="C108" s="872"/>
      <c r="D108" s="27" t="s">
        <v>2549</v>
      </c>
      <c r="E108" s="870"/>
      <c r="F108" s="94" t="s">
        <v>14</v>
      </c>
      <c r="G108" s="51"/>
      <c r="H108" s="36" t="s">
        <v>92</v>
      </c>
      <c r="I108" s="779" t="str">
        <f t="shared" si="6"/>
        <v/>
      </c>
    </row>
    <row r="109" spans="1:9" ht="18" customHeight="1">
      <c r="A109" s="863"/>
      <c r="B109" s="15" t="s">
        <v>257</v>
      </c>
      <c r="C109" s="873"/>
      <c r="D109" s="27" t="s">
        <v>258</v>
      </c>
      <c r="E109" s="95" t="s">
        <v>2551</v>
      </c>
      <c r="F109" s="94" t="s">
        <v>14</v>
      </c>
      <c r="G109" s="51"/>
      <c r="H109" s="36" t="s">
        <v>92</v>
      </c>
      <c r="I109" s="779" t="str">
        <f t="shared" si="6"/>
        <v/>
      </c>
    </row>
    <row r="110" spans="1:9" ht="18" customHeight="1">
      <c r="A110" s="854" t="s">
        <v>17</v>
      </c>
      <c r="B110" s="15" t="s">
        <v>259</v>
      </c>
      <c r="C110" s="857" t="s">
        <v>260</v>
      </c>
      <c r="D110" s="858" t="s">
        <v>261</v>
      </c>
      <c r="E110" s="67" t="s">
        <v>262</v>
      </c>
      <c r="F110" s="74"/>
      <c r="G110" s="96"/>
      <c r="H110" s="36"/>
      <c r="I110" s="782" t="str">
        <f t="shared" si="6"/>
        <v/>
      </c>
    </row>
    <row r="111" spans="1:9" ht="18" customHeight="1">
      <c r="A111" s="861"/>
      <c r="B111" s="15" t="s">
        <v>263</v>
      </c>
      <c r="C111" s="857"/>
      <c r="D111" s="858"/>
      <c r="E111" s="655" t="s">
        <v>2626</v>
      </c>
      <c r="F111" s="28"/>
      <c r="G111" s="97"/>
      <c r="H111" s="36"/>
      <c r="I111" s="795" t="str">
        <f t="shared" si="6"/>
        <v/>
      </c>
    </row>
    <row r="112" spans="1:9" ht="18" customHeight="1">
      <c r="A112" s="861"/>
      <c r="B112" s="15" t="s">
        <v>264</v>
      </c>
      <c r="C112" s="857"/>
      <c r="D112" s="858" t="s">
        <v>265</v>
      </c>
      <c r="E112" s="655" t="s">
        <v>262</v>
      </c>
      <c r="F112" s="28"/>
      <c r="G112" s="96"/>
      <c r="H112" s="36"/>
      <c r="I112" s="782" t="str">
        <f t="shared" si="6"/>
        <v/>
      </c>
    </row>
    <row r="113" spans="1:9" ht="18" customHeight="1">
      <c r="A113" s="861"/>
      <c r="B113" s="15" t="s">
        <v>266</v>
      </c>
      <c r="C113" s="857"/>
      <c r="D113" s="858"/>
      <c r="E113" s="655" t="s">
        <v>2626</v>
      </c>
      <c r="F113" s="28"/>
      <c r="G113" s="97"/>
      <c r="H113" s="36"/>
      <c r="I113" s="795" t="str">
        <f t="shared" si="6"/>
        <v/>
      </c>
    </row>
    <row r="114" spans="1:9" ht="18" customHeight="1">
      <c r="A114" s="861"/>
      <c r="B114" s="15" t="s">
        <v>267</v>
      </c>
      <c r="C114" s="857"/>
      <c r="D114" s="858" t="s">
        <v>268</v>
      </c>
      <c r="E114" s="655" t="s">
        <v>262</v>
      </c>
      <c r="F114" s="28"/>
      <c r="G114" s="96"/>
      <c r="H114" s="36"/>
      <c r="I114" s="782" t="str">
        <f t="shared" si="6"/>
        <v/>
      </c>
    </row>
    <row r="115" spans="1:9" ht="18" customHeight="1">
      <c r="A115" s="861"/>
      <c r="B115" s="15" t="s">
        <v>269</v>
      </c>
      <c r="C115" s="857"/>
      <c r="D115" s="858"/>
      <c r="E115" s="655" t="s">
        <v>2626</v>
      </c>
      <c r="F115" s="28"/>
      <c r="G115" s="97"/>
      <c r="H115" s="36"/>
      <c r="I115" s="795" t="str">
        <f t="shared" si="6"/>
        <v/>
      </c>
    </row>
    <row r="116" spans="1:9" ht="18" customHeight="1">
      <c r="A116" s="861"/>
      <c r="B116" s="15" t="s">
        <v>270</v>
      </c>
      <c r="C116" s="857"/>
      <c r="D116" s="858" t="s">
        <v>271</v>
      </c>
      <c r="E116" s="655" t="s">
        <v>262</v>
      </c>
      <c r="F116" s="28"/>
      <c r="G116" s="96"/>
      <c r="H116" s="36"/>
      <c r="I116" s="782" t="str">
        <f t="shared" si="6"/>
        <v/>
      </c>
    </row>
    <row r="117" spans="1:9" ht="18" customHeight="1">
      <c r="A117" s="861"/>
      <c r="B117" s="15" t="s">
        <v>272</v>
      </c>
      <c r="C117" s="857"/>
      <c r="D117" s="858"/>
      <c r="E117" s="655" t="s">
        <v>2626</v>
      </c>
      <c r="F117" s="28"/>
      <c r="G117" s="97"/>
      <c r="H117" s="36"/>
      <c r="I117" s="795" t="str">
        <f t="shared" si="6"/>
        <v/>
      </c>
    </row>
    <row r="118" spans="1:9" ht="18" customHeight="1">
      <c r="A118" s="861"/>
      <c r="B118" s="15" t="s">
        <v>273</v>
      </c>
      <c r="C118" s="857"/>
      <c r="D118" s="858" t="s">
        <v>274</v>
      </c>
      <c r="E118" s="655" t="s">
        <v>262</v>
      </c>
      <c r="F118" s="28"/>
      <c r="G118" s="96"/>
      <c r="H118" s="36"/>
      <c r="I118" s="782" t="str">
        <f t="shared" si="6"/>
        <v/>
      </c>
    </row>
    <row r="119" spans="1:9" ht="18" customHeight="1">
      <c r="A119" s="861"/>
      <c r="B119" s="15" t="s">
        <v>275</v>
      </c>
      <c r="C119" s="857"/>
      <c r="D119" s="858"/>
      <c r="E119" s="655" t="s">
        <v>2626</v>
      </c>
      <c r="F119" s="28"/>
      <c r="G119" s="97"/>
      <c r="H119" s="36"/>
      <c r="I119" s="795" t="str">
        <f t="shared" si="6"/>
        <v/>
      </c>
    </row>
    <row r="120" spans="1:9" ht="18" customHeight="1">
      <c r="A120" s="861"/>
      <c r="B120" s="15" t="s">
        <v>276</v>
      </c>
      <c r="C120" s="857"/>
      <c r="D120" s="858" t="s">
        <v>277</v>
      </c>
      <c r="E120" s="655" t="s">
        <v>262</v>
      </c>
      <c r="F120" s="28"/>
      <c r="G120" s="96"/>
      <c r="H120" s="36"/>
      <c r="I120" s="782" t="str">
        <f t="shared" si="6"/>
        <v/>
      </c>
    </row>
    <row r="121" spans="1:9" ht="18" customHeight="1">
      <c r="A121" s="861"/>
      <c r="B121" s="15" t="s">
        <v>278</v>
      </c>
      <c r="C121" s="857"/>
      <c r="D121" s="858"/>
      <c r="E121" s="655" t="s">
        <v>2626</v>
      </c>
      <c r="F121" s="28"/>
      <c r="G121" s="97"/>
      <c r="H121" s="36"/>
      <c r="I121" s="795" t="str">
        <f t="shared" si="6"/>
        <v/>
      </c>
    </row>
    <row r="122" spans="1:9" ht="18" customHeight="1">
      <c r="A122" s="861"/>
      <c r="B122" s="15" t="s">
        <v>279</v>
      </c>
      <c r="C122" s="857"/>
      <c r="D122" s="858" t="s">
        <v>280</v>
      </c>
      <c r="E122" s="655" t="s">
        <v>262</v>
      </c>
      <c r="F122" s="28"/>
      <c r="G122" s="96"/>
      <c r="H122" s="36"/>
      <c r="I122" s="782" t="str">
        <f t="shared" si="6"/>
        <v/>
      </c>
    </row>
    <row r="123" spans="1:9" ht="18" customHeight="1">
      <c r="A123" s="861"/>
      <c r="B123" s="15" t="s">
        <v>281</v>
      </c>
      <c r="C123" s="857"/>
      <c r="D123" s="858"/>
      <c r="E123" s="655" t="s">
        <v>2626</v>
      </c>
      <c r="F123" s="28"/>
      <c r="G123" s="97"/>
      <c r="H123" s="36"/>
      <c r="I123" s="795" t="str">
        <f t="shared" si="6"/>
        <v/>
      </c>
    </row>
    <row r="124" spans="1:9" ht="18" customHeight="1">
      <c r="A124" s="861"/>
      <c r="B124" s="15" t="s">
        <v>282</v>
      </c>
      <c r="C124" s="857"/>
      <c r="D124" s="858" t="s">
        <v>283</v>
      </c>
      <c r="E124" s="655" t="s">
        <v>262</v>
      </c>
      <c r="F124" s="28"/>
      <c r="G124" s="96"/>
      <c r="H124" s="36"/>
      <c r="I124" s="782" t="str">
        <f t="shared" si="6"/>
        <v/>
      </c>
    </row>
    <row r="125" spans="1:9" ht="18" customHeight="1">
      <c r="A125" s="861"/>
      <c r="B125" s="15" t="s">
        <v>284</v>
      </c>
      <c r="C125" s="857"/>
      <c r="D125" s="858"/>
      <c r="E125" s="655" t="s">
        <v>2626</v>
      </c>
      <c r="F125" s="28"/>
      <c r="G125" s="97"/>
      <c r="H125" s="36"/>
      <c r="I125" s="795" t="str">
        <f t="shared" si="6"/>
        <v/>
      </c>
    </row>
    <row r="126" spans="1:9" ht="18" customHeight="1">
      <c r="A126" s="861"/>
      <c r="B126" s="15" t="s">
        <v>285</v>
      </c>
      <c r="C126" s="857"/>
      <c r="D126" s="858" t="s">
        <v>286</v>
      </c>
      <c r="E126" s="655" t="s">
        <v>262</v>
      </c>
      <c r="F126" s="28"/>
      <c r="G126" s="96"/>
      <c r="H126" s="36"/>
      <c r="I126" s="782" t="str">
        <f t="shared" si="6"/>
        <v/>
      </c>
    </row>
    <row r="127" spans="1:9" ht="18" customHeight="1">
      <c r="A127" s="861"/>
      <c r="B127" s="15" t="s">
        <v>287</v>
      </c>
      <c r="C127" s="857"/>
      <c r="D127" s="858"/>
      <c r="E127" s="655" t="s">
        <v>2626</v>
      </c>
      <c r="F127" s="28"/>
      <c r="G127" s="97"/>
      <c r="H127" s="36"/>
      <c r="I127" s="795" t="str">
        <f t="shared" si="6"/>
        <v/>
      </c>
    </row>
    <row r="128" spans="1:9" ht="18" customHeight="1">
      <c r="A128" s="855"/>
      <c r="B128" s="15" t="s">
        <v>288</v>
      </c>
      <c r="C128" s="874" t="s">
        <v>241</v>
      </c>
      <c r="D128" s="874"/>
      <c r="E128" s="27" t="s">
        <v>242</v>
      </c>
      <c r="F128" s="28" t="s">
        <v>14</v>
      </c>
      <c r="G128" s="51" t="s">
        <v>15</v>
      </c>
      <c r="H128" s="36"/>
      <c r="I128" s="779" t="str">
        <f>IF(G128="※　選択してください。","　",G128)</f>
        <v>　</v>
      </c>
    </row>
    <row r="129" spans="1:9" ht="18" customHeight="1">
      <c r="A129" s="855"/>
      <c r="B129" s="15" t="s">
        <v>290</v>
      </c>
      <c r="C129" s="864" t="s">
        <v>88</v>
      </c>
      <c r="D129" s="864"/>
      <c r="E129" s="27" t="s">
        <v>89</v>
      </c>
      <c r="F129" s="28" t="s">
        <v>14</v>
      </c>
      <c r="G129" s="51"/>
      <c r="H129" s="36" t="s">
        <v>90</v>
      </c>
      <c r="I129" s="779" t="str">
        <f t="shared" ref="I129:I161" si="7">IF(ISBLANK(G129),"",G129)</f>
        <v/>
      </c>
    </row>
    <row r="130" spans="1:9" ht="18" customHeight="1">
      <c r="A130" s="855"/>
      <c r="B130" s="15" t="s">
        <v>291</v>
      </c>
      <c r="C130" s="864" t="s">
        <v>292</v>
      </c>
      <c r="D130" s="864"/>
      <c r="E130" s="27" t="s">
        <v>247</v>
      </c>
      <c r="F130" s="28" t="s">
        <v>14</v>
      </c>
      <c r="G130" s="51"/>
      <c r="H130" s="36" t="s">
        <v>212</v>
      </c>
      <c r="I130" s="796" t="str">
        <f t="shared" si="7"/>
        <v/>
      </c>
    </row>
    <row r="131" spans="1:9" ht="18" customHeight="1">
      <c r="A131" s="855"/>
      <c r="B131" s="15" t="s">
        <v>293</v>
      </c>
      <c r="C131" s="864" t="s">
        <v>249</v>
      </c>
      <c r="D131" s="864"/>
      <c r="E131" s="27" t="s">
        <v>250</v>
      </c>
      <c r="F131" s="28" t="s">
        <v>14</v>
      </c>
      <c r="G131" s="51"/>
      <c r="H131" s="36" t="s">
        <v>212</v>
      </c>
      <c r="I131" s="796" t="str">
        <f t="shared" si="7"/>
        <v/>
      </c>
    </row>
    <row r="132" spans="1:9" ht="18" customHeight="1">
      <c r="A132" s="855"/>
      <c r="B132" s="15" t="s">
        <v>295</v>
      </c>
      <c r="C132" s="865" t="s">
        <v>2552</v>
      </c>
      <c r="D132" s="771" t="s">
        <v>2553</v>
      </c>
      <c r="E132" s="27" t="s">
        <v>2557</v>
      </c>
      <c r="F132" s="28" t="s">
        <v>14</v>
      </c>
      <c r="G132" s="98"/>
      <c r="H132" s="36" t="s">
        <v>92</v>
      </c>
      <c r="I132" s="779" t="str">
        <f t="shared" si="7"/>
        <v/>
      </c>
    </row>
    <row r="133" spans="1:9" ht="18" customHeight="1">
      <c r="A133" s="855"/>
      <c r="B133" s="15" t="s">
        <v>297</v>
      </c>
      <c r="C133" s="866"/>
      <c r="D133" s="771" t="s">
        <v>2554</v>
      </c>
      <c r="E133" s="771" t="s">
        <v>2557</v>
      </c>
      <c r="F133" s="28" t="s">
        <v>14</v>
      </c>
      <c r="G133" s="98"/>
      <c r="H133" s="36" t="s">
        <v>92</v>
      </c>
      <c r="I133" s="779" t="str">
        <f t="shared" si="7"/>
        <v/>
      </c>
    </row>
    <row r="134" spans="1:9" ht="18" customHeight="1">
      <c r="A134" s="856"/>
      <c r="B134" s="15" t="s">
        <v>299</v>
      </c>
      <c r="C134" s="867"/>
      <c r="D134" s="771" t="s">
        <v>2555</v>
      </c>
      <c r="E134" s="771" t="s">
        <v>2556</v>
      </c>
      <c r="F134" s="28" t="s">
        <v>35</v>
      </c>
      <c r="G134" s="99"/>
      <c r="H134" s="36" t="s">
        <v>92</v>
      </c>
      <c r="I134" s="779">
        <f>SUM(I132:I133)</f>
        <v>0</v>
      </c>
    </row>
    <row r="135" spans="1:9" ht="18" customHeight="1">
      <c r="A135" s="854" t="s">
        <v>23</v>
      </c>
      <c r="B135" s="15" t="s">
        <v>301</v>
      </c>
      <c r="C135" s="857" t="s">
        <v>2575</v>
      </c>
      <c r="D135" s="63" t="s">
        <v>303</v>
      </c>
      <c r="E135" s="17" t="s">
        <v>13</v>
      </c>
      <c r="F135" s="74"/>
      <c r="G135" s="90" t="s">
        <v>2583</v>
      </c>
      <c r="H135" s="36"/>
      <c r="I135" s="779" t="str">
        <f t="shared" ref="I135:I140" si="8">IF(G135="※　選択してください。","　",G135)</f>
        <v>　</v>
      </c>
    </row>
    <row r="136" spans="1:9" ht="18" customHeight="1">
      <c r="A136" s="855"/>
      <c r="B136" s="15" t="s">
        <v>304</v>
      </c>
      <c r="C136" s="857"/>
      <c r="D136" s="63" t="s">
        <v>305</v>
      </c>
      <c r="E136" s="822" t="s">
        <v>158</v>
      </c>
      <c r="F136" s="74"/>
      <c r="G136" s="90" t="s">
        <v>2583</v>
      </c>
      <c r="H136" s="36"/>
      <c r="I136" s="779" t="str">
        <f>IF(G136="※　選択してください。","　",G136)</f>
        <v>　</v>
      </c>
    </row>
    <row r="137" spans="1:9" ht="18" customHeight="1">
      <c r="A137" s="855"/>
      <c r="B137" s="15" t="s">
        <v>306</v>
      </c>
      <c r="C137" s="857"/>
      <c r="D137" s="63" t="s">
        <v>307</v>
      </c>
      <c r="E137" s="822" t="s">
        <v>158</v>
      </c>
      <c r="F137" s="74"/>
      <c r="G137" s="90" t="s">
        <v>2583</v>
      </c>
      <c r="H137" s="36"/>
      <c r="I137" s="779" t="str">
        <f t="shared" si="8"/>
        <v>　</v>
      </c>
    </row>
    <row r="138" spans="1:9" ht="18" customHeight="1">
      <c r="A138" s="855"/>
      <c r="B138" s="15" t="s">
        <v>308</v>
      </c>
      <c r="C138" s="857"/>
      <c r="D138" s="63" t="s">
        <v>309</v>
      </c>
      <c r="E138" s="822" t="s">
        <v>158</v>
      </c>
      <c r="F138" s="74"/>
      <c r="G138" s="90" t="s">
        <v>2583</v>
      </c>
      <c r="H138" s="36"/>
      <c r="I138" s="779" t="str">
        <f t="shared" si="8"/>
        <v>　</v>
      </c>
    </row>
    <row r="139" spans="1:9" ht="18" customHeight="1">
      <c r="A139" s="855"/>
      <c r="B139" s="15" t="s">
        <v>310</v>
      </c>
      <c r="C139" s="857"/>
      <c r="D139" s="63" t="s">
        <v>311</v>
      </c>
      <c r="E139" s="822" t="s">
        <v>158</v>
      </c>
      <c r="F139" s="74"/>
      <c r="G139" s="90" t="s">
        <v>2583</v>
      </c>
      <c r="H139" s="36"/>
      <c r="I139" s="779" t="str">
        <f t="shared" si="8"/>
        <v>　</v>
      </c>
    </row>
    <row r="140" spans="1:9" ht="18" customHeight="1">
      <c r="A140" s="855"/>
      <c r="B140" s="15" t="s">
        <v>312</v>
      </c>
      <c r="C140" s="857"/>
      <c r="D140" s="63" t="s">
        <v>313</v>
      </c>
      <c r="E140" s="822" t="s">
        <v>158</v>
      </c>
      <c r="F140" s="74"/>
      <c r="G140" s="90" t="s">
        <v>2583</v>
      </c>
      <c r="H140" s="36"/>
      <c r="I140" s="779" t="str">
        <f t="shared" si="8"/>
        <v>　</v>
      </c>
    </row>
    <row r="141" spans="1:9" ht="18" customHeight="1">
      <c r="A141" s="855"/>
      <c r="B141" s="15" t="s">
        <v>314</v>
      </c>
      <c r="C141" s="857"/>
      <c r="D141" s="859" t="s">
        <v>315</v>
      </c>
      <c r="E141" s="63" t="s">
        <v>316</v>
      </c>
      <c r="F141" s="74"/>
      <c r="G141" s="51"/>
      <c r="H141" s="36"/>
      <c r="I141" s="779" t="str">
        <f>IF(ISBLANK(G141),"　",G141)</f>
        <v>　</v>
      </c>
    </row>
    <row r="142" spans="1:9" ht="18" customHeight="1">
      <c r="A142" s="855"/>
      <c r="B142" s="15" t="s">
        <v>317</v>
      </c>
      <c r="C142" s="857"/>
      <c r="D142" s="859"/>
      <c r="E142" s="17" t="s">
        <v>13</v>
      </c>
      <c r="F142" s="74"/>
      <c r="G142" s="90" t="s">
        <v>2583</v>
      </c>
      <c r="H142" s="36"/>
      <c r="I142" s="779" t="str">
        <f>IF(G142="※　選択してください。","　",G142)</f>
        <v>　</v>
      </c>
    </row>
    <row r="143" spans="1:9" ht="18" customHeight="1">
      <c r="A143" s="855"/>
      <c r="B143" s="15" t="s">
        <v>318</v>
      </c>
      <c r="C143" s="857"/>
      <c r="D143" s="27" t="s">
        <v>319</v>
      </c>
      <c r="E143" s="63" t="s">
        <v>320</v>
      </c>
      <c r="F143" s="74"/>
      <c r="G143" s="51"/>
      <c r="H143" s="36" t="s">
        <v>92</v>
      </c>
      <c r="I143" s="779" t="str">
        <f t="shared" si="7"/>
        <v/>
      </c>
    </row>
    <row r="144" spans="1:9" ht="18" customHeight="1">
      <c r="A144" s="855"/>
      <c r="B144" s="15" t="s">
        <v>321</v>
      </c>
      <c r="C144" s="857"/>
      <c r="D144" s="27" t="s">
        <v>322</v>
      </c>
      <c r="E144" s="822" t="s">
        <v>158</v>
      </c>
      <c r="F144" s="74"/>
      <c r="G144" s="51"/>
      <c r="H144" s="36" t="s">
        <v>92</v>
      </c>
      <c r="I144" s="779" t="str">
        <f t="shared" si="7"/>
        <v/>
      </c>
    </row>
    <row r="145" spans="1:11" ht="18" customHeight="1">
      <c r="A145" s="855"/>
      <c r="B145" s="15" t="s">
        <v>323</v>
      </c>
      <c r="C145" s="857"/>
      <c r="D145" s="27" t="s">
        <v>324</v>
      </c>
      <c r="E145" s="822" t="s">
        <v>158</v>
      </c>
      <c r="F145" s="74"/>
      <c r="G145" s="51"/>
      <c r="H145" s="36" t="s">
        <v>92</v>
      </c>
      <c r="I145" s="779" t="str">
        <f t="shared" si="7"/>
        <v/>
      </c>
    </row>
    <row r="146" spans="1:11" ht="18" customHeight="1">
      <c r="A146" s="855"/>
      <c r="B146" s="15" t="s">
        <v>325</v>
      </c>
      <c r="C146" s="857"/>
      <c r="D146" s="27" t="s">
        <v>326</v>
      </c>
      <c r="E146" s="822" t="s">
        <v>158</v>
      </c>
      <c r="F146" s="74"/>
      <c r="G146" s="51"/>
      <c r="H146" s="36" t="s">
        <v>92</v>
      </c>
      <c r="I146" s="779" t="str">
        <f t="shared" si="7"/>
        <v/>
      </c>
    </row>
    <row r="147" spans="1:11" ht="18" customHeight="1">
      <c r="A147" s="855"/>
      <c r="B147" s="15" t="s">
        <v>327</v>
      </c>
      <c r="C147" s="857"/>
      <c r="D147" s="27" t="s">
        <v>328</v>
      </c>
      <c r="E147" s="822" t="s">
        <v>158</v>
      </c>
      <c r="F147" s="74"/>
      <c r="G147" s="51"/>
      <c r="H147" s="36" t="s">
        <v>92</v>
      </c>
      <c r="I147" s="779" t="str">
        <f t="shared" si="7"/>
        <v/>
      </c>
    </row>
    <row r="148" spans="1:11" ht="18" customHeight="1">
      <c r="A148" s="855"/>
      <c r="B148" s="15" t="s">
        <v>329</v>
      </c>
      <c r="C148" s="857"/>
      <c r="D148" s="27" t="s">
        <v>330</v>
      </c>
      <c r="E148" s="822" t="s">
        <v>158</v>
      </c>
      <c r="F148" s="74"/>
      <c r="G148" s="51"/>
      <c r="H148" s="36" t="s">
        <v>92</v>
      </c>
      <c r="I148" s="779" t="str">
        <f t="shared" si="7"/>
        <v/>
      </c>
      <c r="J148" s="71"/>
    </row>
    <row r="149" spans="1:11" ht="18" customHeight="1">
      <c r="A149" s="855"/>
      <c r="B149" s="15" t="s">
        <v>331</v>
      </c>
      <c r="C149" s="857"/>
      <c r="D149" s="27" t="s">
        <v>332</v>
      </c>
      <c r="E149" s="822" t="s">
        <v>158</v>
      </c>
      <c r="F149" s="74"/>
      <c r="G149" s="51"/>
      <c r="H149" s="36" t="s">
        <v>92</v>
      </c>
      <c r="I149" s="779" t="str">
        <f t="shared" si="7"/>
        <v/>
      </c>
    </row>
    <row r="150" spans="1:11" ht="18" customHeight="1">
      <c r="A150" s="855"/>
      <c r="B150" s="15" t="s">
        <v>333</v>
      </c>
      <c r="C150" s="874" t="s">
        <v>292</v>
      </c>
      <c r="D150" s="874"/>
      <c r="E150" s="773" t="s">
        <v>2604</v>
      </c>
      <c r="F150" s="74" t="s">
        <v>14</v>
      </c>
      <c r="G150" s="92"/>
      <c r="H150" s="36" t="s">
        <v>212</v>
      </c>
      <c r="I150" s="796" t="str">
        <f t="shared" si="7"/>
        <v/>
      </c>
    </row>
    <row r="151" spans="1:11" ht="18" customHeight="1">
      <c r="A151" s="855"/>
      <c r="B151" s="15" t="s">
        <v>335</v>
      </c>
      <c r="C151" s="874"/>
      <c r="D151" s="874"/>
      <c r="E151" s="773" t="s">
        <v>2605</v>
      </c>
      <c r="F151" s="74" t="s">
        <v>14</v>
      </c>
      <c r="G151" s="92"/>
      <c r="H151" s="36" t="s">
        <v>212</v>
      </c>
      <c r="I151" s="796" t="str">
        <f t="shared" si="7"/>
        <v/>
      </c>
    </row>
    <row r="152" spans="1:11" ht="18" customHeight="1">
      <c r="A152" s="855"/>
      <c r="B152" s="15" t="s">
        <v>336</v>
      </c>
      <c r="C152" s="860" t="s">
        <v>2562</v>
      </c>
      <c r="D152" s="860"/>
      <c r="E152" s="656" t="s">
        <v>2606</v>
      </c>
      <c r="F152" s="74" t="s">
        <v>14</v>
      </c>
      <c r="G152" s="92"/>
      <c r="H152" s="36" t="s">
        <v>212</v>
      </c>
      <c r="I152" s="796" t="str">
        <f t="shared" si="7"/>
        <v/>
      </c>
    </row>
    <row r="153" spans="1:11" ht="18" customHeight="1">
      <c r="A153" s="855"/>
      <c r="B153" s="15" t="s">
        <v>337</v>
      </c>
      <c r="C153" s="860"/>
      <c r="D153" s="860"/>
      <c r="E153" s="656" t="s">
        <v>2607</v>
      </c>
      <c r="F153" s="74" t="s">
        <v>14</v>
      </c>
      <c r="G153" s="92"/>
      <c r="H153" s="36" t="s">
        <v>212</v>
      </c>
      <c r="I153" s="796" t="str">
        <f t="shared" si="7"/>
        <v/>
      </c>
    </row>
    <row r="154" spans="1:11" ht="18" customHeight="1">
      <c r="A154" s="855"/>
      <c r="B154" s="15" t="s">
        <v>338</v>
      </c>
      <c r="C154" s="860" t="s">
        <v>339</v>
      </c>
      <c r="D154" s="860"/>
      <c r="E154" s="656" t="s">
        <v>2606</v>
      </c>
      <c r="F154" s="74" t="s">
        <v>14</v>
      </c>
      <c r="G154" s="92"/>
      <c r="H154" s="36" t="s">
        <v>212</v>
      </c>
      <c r="I154" s="796" t="str">
        <f t="shared" si="7"/>
        <v/>
      </c>
      <c r="J154" s="100"/>
      <c r="K154" s="100"/>
    </row>
    <row r="155" spans="1:11" ht="18" customHeight="1">
      <c r="A155" s="855"/>
      <c r="B155" s="15" t="s">
        <v>340</v>
      </c>
      <c r="C155" s="860"/>
      <c r="D155" s="860"/>
      <c r="E155" s="656" t="s">
        <v>2607</v>
      </c>
      <c r="F155" s="74" t="s">
        <v>14</v>
      </c>
      <c r="G155" s="92"/>
      <c r="H155" s="36" t="s">
        <v>212</v>
      </c>
      <c r="I155" s="796" t="str">
        <f t="shared" si="7"/>
        <v/>
      </c>
    </row>
    <row r="156" spans="1:11" ht="18" customHeight="1">
      <c r="A156" s="855"/>
      <c r="B156" s="15" t="s">
        <v>341</v>
      </c>
      <c r="C156" s="864" t="s">
        <v>88</v>
      </c>
      <c r="D156" s="864"/>
      <c r="E156" s="27" t="s">
        <v>89</v>
      </c>
      <c r="F156" s="74" t="s">
        <v>14</v>
      </c>
      <c r="G156" s="51"/>
      <c r="H156" s="36" t="s">
        <v>90</v>
      </c>
      <c r="I156" s="779" t="str">
        <f t="shared" si="7"/>
        <v/>
      </c>
    </row>
    <row r="157" spans="1:11" ht="18" customHeight="1">
      <c r="A157" s="855"/>
      <c r="B157" s="15" t="s">
        <v>344</v>
      </c>
      <c r="C157" s="882" t="s">
        <v>2552</v>
      </c>
      <c r="D157" s="56" t="s">
        <v>2558</v>
      </c>
      <c r="E157" s="27" t="s">
        <v>2560</v>
      </c>
      <c r="F157" s="74" t="s">
        <v>14</v>
      </c>
      <c r="G157" s="51"/>
      <c r="H157" s="36" t="s">
        <v>92</v>
      </c>
      <c r="I157" s="779" t="str">
        <f t="shared" si="7"/>
        <v/>
      </c>
    </row>
    <row r="158" spans="1:11" ht="18" customHeight="1">
      <c r="A158" s="855"/>
      <c r="B158" s="15" t="s">
        <v>347</v>
      </c>
      <c r="C158" s="883"/>
      <c r="D158" s="27" t="s">
        <v>2559</v>
      </c>
      <c r="E158" s="27" t="s">
        <v>2560</v>
      </c>
      <c r="F158" s="74" t="s">
        <v>14</v>
      </c>
      <c r="G158" s="51"/>
      <c r="H158" s="36" t="s">
        <v>92</v>
      </c>
      <c r="I158" s="779" t="str">
        <f t="shared" si="7"/>
        <v/>
      </c>
    </row>
    <row r="159" spans="1:11" ht="18" customHeight="1">
      <c r="A159" s="855"/>
      <c r="B159" s="15" t="s">
        <v>349</v>
      </c>
      <c r="C159" s="884"/>
      <c r="D159" s="27" t="s">
        <v>300</v>
      </c>
      <c r="E159" s="27" t="s">
        <v>350</v>
      </c>
      <c r="F159" s="74" t="s">
        <v>35</v>
      </c>
      <c r="G159" s="35"/>
      <c r="H159" s="36" t="s">
        <v>92</v>
      </c>
      <c r="I159" s="779">
        <f>SUM(I157:I158)</f>
        <v>0</v>
      </c>
    </row>
    <row r="160" spans="1:11" ht="18" customHeight="1">
      <c r="A160" s="855"/>
      <c r="B160" s="15" t="s">
        <v>351</v>
      </c>
      <c r="C160" s="860" t="s">
        <v>352</v>
      </c>
      <c r="D160" s="27" t="s">
        <v>353</v>
      </c>
      <c r="E160" s="27" t="s">
        <v>2561</v>
      </c>
      <c r="F160" s="74" t="s">
        <v>14</v>
      </c>
      <c r="G160" s="92"/>
      <c r="H160" s="36" t="s">
        <v>212</v>
      </c>
      <c r="I160" s="796" t="str">
        <f t="shared" si="7"/>
        <v/>
      </c>
    </row>
    <row r="161" spans="1:55" ht="18" customHeight="1">
      <c r="A161" s="855"/>
      <c r="B161" s="15" t="s">
        <v>355</v>
      </c>
      <c r="C161" s="860"/>
      <c r="D161" s="27" t="s">
        <v>356</v>
      </c>
      <c r="E161" s="27" t="s">
        <v>2640</v>
      </c>
      <c r="F161" s="74" t="s">
        <v>14</v>
      </c>
      <c r="G161" s="92"/>
      <c r="H161" s="36" t="s">
        <v>212</v>
      </c>
      <c r="I161" s="796" t="str">
        <f t="shared" si="7"/>
        <v/>
      </c>
    </row>
    <row r="162" spans="1:55" ht="18" customHeight="1">
      <c r="A162" s="856"/>
      <c r="B162" s="15" t="s">
        <v>357</v>
      </c>
      <c r="C162" s="860"/>
      <c r="D162" s="27" t="s">
        <v>358</v>
      </c>
      <c r="E162" s="27" t="s">
        <v>359</v>
      </c>
      <c r="F162" s="74" t="s">
        <v>35</v>
      </c>
      <c r="G162" s="101"/>
      <c r="H162" s="102" t="s">
        <v>360</v>
      </c>
      <c r="I162" s="797" t="e">
        <f>ROUND(I160/I161*100,0)/100</f>
        <v>#VALUE!</v>
      </c>
    </row>
    <row r="163" spans="1:55" ht="28.5" customHeight="1">
      <c r="A163" s="848" t="s">
        <v>361</v>
      </c>
      <c r="B163" s="757" t="s">
        <v>362</v>
      </c>
      <c r="C163" s="851" t="s">
        <v>363</v>
      </c>
      <c r="D163" s="758" t="s">
        <v>364</v>
      </c>
      <c r="E163" s="17" t="s">
        <v>2641</v>
      </c>
      <c r="F163" s="103" t="s">
        <v>365</v>
      </c>
      <c r="G163" s="90" t="s">
        <v>2583</v>
      </c>
      <c r="H163" s="778"/>
      <c r="I163" s="779" t="str">
        <f>IF(G163="※　選択してください。","　",G163)</f>
        <v>　</v>
      </c>
    </row>
    <row r="164" spans="1:55" ht="18" customHeight="1">
      <c r="A164" s="849"/>
      <c r="B164" s="757" t="s">
        <v>366</v>
      </c>
      <c r="C164" s="852"/>
      <c r="D164" s="758" t="s">
        <v>367</v>
      </c>
      <c r="E164" s="822" t="s">
        <v>158</v>
      </c>
      <c r="F164" s="103" t="s">
        <v>365</v>
      </c>
      <c r="G164" s="90" t="s">
        <v>2583</v>
      </c>
      <c r="H164" s="778"/>
      <c r="I164" s="779" t="str">
        <f>IF(G164="※　選択してください。","　",G164)</f>
        <v>　</v>
      </c>
    </row>
    <row r="165" spans="1:55" ht="18" customHeight="1">
      <c r="A165" s="850"/>
      <c r="B165" s="757" t="s">
        <v>368</v>
      </c>
      <c r="C165" s="853"/>
      <c r="D165" s="758" t="s">
        <v>369</v>
      </c>
      <c r="E165" s="822" t="s">
        <v>158</v>
      </c>
      <c r="F165" s="103" t="s">
        <v>370</v>
      </c>
      <c r="G165" s="90" t="s">
        <v>2583</v>
      </c>
      <c r="H165" s="778"/>
      <c r="I165" s="779" t="str">
        <f>IF(G165="※　選択してください。","　",G165)</f>
        <v>　</v>
      </c>
    </row>
    <row r="166" spans="1:55" ht="45.95" customHeight="1">
      <c r="A166" s="759" t="s">
        <v>2248</v>
      </c>
      <c r="B166" s="757" t="s">
        <v>2249</v>
      </c>
      <c r="C166" s="774" t="s">
        <v>2248</v>
      </c>
      <c r="D166" s="758" t="s">
        <v>2250</v>
      </c>
      <c r="E166" s="654" t="s">
        <v>2251</v>
      </c>
      <c r="F166" s="103" t="s">
        <v>2252</v>
      </c>
      <c r="G166" s="653"/>
      <c r="H166" s="104"/>
      <c r="I166" s="798" t="str">
        <f>IF(ISBLANK(G166),"",G166)</f>
        <v/>
      </c>
      <c r="J166" s="66"/>
      <c r="K166" s="66"/>
      <c r="L166" s="108"/>
      <c r="M166" s="108"/>
      <c r="N166" s="108"/>
      <c r="O166" s="108"/>
      <c r="P166" s="108"/>
      <c r="Q166" s="108"/>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5" t="s">
        <v>371</v>
      </c>
      <c r="B167" s="87" t="s">
        <v>372</v>
      </c>
      <c r="C167" s="27" t="s">
        <v>371</v>
      </c>
      <c r="D167" s="857" t="s">
        <v>2541</v>
      </c>
      <c r="E167" s="857"/>
      <c r="F167" s="28" t="s">
        <v>373</v>
      </c>
      <c r="G167" s="106"/>
      <c r="H167" s="107"/>
      <c r="I167" s="799"/>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9" t="s">
        <v>374</v>
      </c>
      <c r="B168" s="110" t="s">
        <v>375</v>
      </c>
      <c r="C168" s="27" t="s">
        <v>374</v>
      </c>
      <c r="D168" s="21" t="s">
        <v>2539</v>
      </c>
      <c r="E168" s="111" t="s">
        <v>2619</v>
      </c>
      <c r="F168" s="28" t="s">
        <v>14</v>
      </c>
      <c r="G168" s="811"/>
      <c r="H168" s="36"/>
      <c r="I168" s="795" t="str">
        <f>IF(ISBLANK(G168),"",G168)</f>
        <v/>
      </c>
    </row>
    <row r="169" spans="1:55">
      <c r="A169" s="112"/>
      <c r="B169" s="112"/>
      <c r="C169" s="112"/>
      <c r="D169" s="112"/>
      <c r="E169" s="112"/>
      <c r="F169" s="112"/>
      <c r="G169" s="113"/>
      <c r="H169" s="114"/>
      <c r="I169" s="114"/>
      <c r="J169" s="116"/>
      <c r="K169" s="116"/>
      <c r="L169" s="116"/>
      <c r="M169" s="116"/>
      <c r="N169" s="116"/>
      <c r="O169" s="116"/>
      <c r="P169" s="116"/>
      <c r="Q169" s="116"/>
      <c r="R169" s="116"/>
      <c r="S169" s="116"/>
      <c r="T169" s="116"/>
      <c r="U169" s="116"/>
      <c r="V169" s="116"/>
      <c r="W169" s="116"/>
      <c r="X169" s="116"/>
    </row>
    <row r="170" spans="1:55">
      <c r="A170" s="115"/>
      <c r="B170" s="115"/>
      <c r="C170" s="115"/>
      <c r="D170" s="115"/>
      <c r="E170" s="115"/>
      <c r="F170" s="115"/>
      <c r="G170" s="116"/>
      <c r="H170" s="116"/>
      <c r="I170" s="116"/>
      <c r="J170" s="116"/>
      <c r="K170" s="116"/>
      <c r="L170" s="116"/>
      <c r="M170" s="116"/>
      <c r="N170" s="116"/>
      <c r="O170" s="116"/>
      <c r="P170" s="116"/>
      <c r="Q170" s="116"/>
      <c r="R170" s="116"/>
      <c r="S170" s="116"/>
      <c r="T170" s="116"/>
      <c r="U170" s="116"/>
      <c r="V170" s="116"/>
      <c r="W170" s="116"/>
      <c r="X170" s="116"/>
    </row>
    <row r="171" spans="1:55">
      <c r="A171" s="115"/>
      <c r="B171" s="115"/>
      <c r="C171" s="117"/>
      <c r="D171" s="118" t="s">
        <v>15</v>
      </c>
      <c r="E171" s="117"/>
      <c r="F171" s="115"/>
      <c r="G171" s="116"/>
      <c r="H171" s="116"/>
      <c r="I171" s="116"/>
      <c r="J171" s="116"/>
      <c r="K171" s="116"/>
      <c r="L171" s="116"/>
      <c r="M171" s="116"/>
      <c r="N171" s="116"/>
      <c r="O171" s="116"/>
      <c r="P171" s="116"/>
      <c r="Q171" s="116"/>
      <c r="R171" s="116"/>
      <c r="S171" s="116"/>
      <c r="T171" s="116"/>
      <c r="U171" s="116"/>
      <c r="V171" s="116"/>
      <c r="W171" s="116"/>
      <c r="X171" s="116"/>
    </row>
    <row r="172" spans="1:55">
      <c r="A172" s="115"/>
      <c r="B172" s="115"/>
      <c r="C172" s="117"/>
      <c r="D172" s="118" t="s">
        <v>376</v>
      </c>
      <c r="E172" s="117"/>
      <c r="F172" s="115"/>
      <c r="G172" s="116"/>
      <c r="H172" s="116"/>
      <c r="I172" s="116"/>
      <c r="J172" s="116"/>
      <c r="K172" s="116"/>
      <c r="L172" s="119"/>
      <c r="M172" s="119"/>
      <c r="N172" s="119"/>
      <c r="O172" s="119"/>
      <c r="P172" s="116"/>
      <c r="Q172" s="116"/>
      <c r="R172" s="116"/>
      <c r="S172" s="116"/>
      <c r="T172" s="116"/>
      <c r="U172" s="116"/>
      <c r="V172" s="116"/>
      <c r="W172" s="116"/>
      <c r="X172" s="116"/>
    </row>
    <row r="173" spans="1:55">
      <c r="A173" s="115"/>
      <c r="B173" s="115"/>
      <c r="C173" s="117"/>
      <c r="D173" s="118" t="s">
        <v>377</v>
      </c>
      <c r="E173" s="117"/>
      <c r="F173" s="115"/>
      <c r="G173" s="116"/>
      <c r="H173" s="116"/>
      <c r="I173" s="116"/>
      <c r="J173" s="116"/>
      <c r="K173" s="116"/>
      <c r="L173" s="116"/>
      <c r="M173" s="116"/>
      <c r="N173" s="116"/>
      <c r="O173" s="116"/>
      <c r="P173" s="116"/>
      <c r="Q173" s="116"/>
      <c r="R173" s="116"/>
      <c r="S173" s="116"/>
      <c r="T173" s="116"/>
      <c r="U173" s="116"/>
      <c r="V173" s="116"/>
      <c r="W173" s="116"/>
      <c r="X173" s="116"/>
    </row>
    <row r="174" spans="1:55">
      <c r="A174" s="115"/>
      <c r="B174" s="115"/>
      <c r="C174" s="117"/>
      <c r="D174" s="118" t="s">
        <v>378</v>
      </c>
      <c r="E174" s="117"/>
      <c r="F174" s="115"/>
      <c r="G174" s="116"/>
      <c r="H174" s="116"/>
      <c r="I174" s="116"/>
      <c r="J174" s="116"/>
      <c r="K174" s="116"/>
      <c r="L174" s="116"/>
      <c r="M174" s="116"/>
      <c r="N174" s="116"/>
      <c r="O174" s="116"/>
      <c r="P174" s="116"/>
      <c r="Q174" s="116"/>
      <c r="R174" s="116"/>
      <c r="S174" s="116"/>
      <c r="T174" s="116"/>
      <c r="U174" s="116"/>
      <c r="V174" s="116"/>
      <c r="W174" s="116"/>
      <c r="X174" s="116"/>
    </row>
    <row r="175" spans="1:55">
      <c r="A175" s="115"/>
      <c r="B175" s="115"/>
      <c r="C175" s="117"/>
      <c r="D175" s="118" t="s">
        <v>15</v>
      </c>
      <c r="E175" s="117"/>
      <c r="F175" s="115"/>
      <c r="G175" s="116"/>
      <c r="H175" s="116"/>
      <c r="I175" s="116"/>
      <c r="J175" s="116"/>
      <c r="K175" s="116"/>
      <c r="L175" s="116"/>
      <c r="M175" s="116"/>
      <c r="N175" s="116"/>
      <c r="O175" s="116"/>
      <c r="P175" s="116"/>
      <c r="Q175" s="116"/>
      <c r="R175" s="116"/>
      <c r="S175" s="116"/>
      <c r="T175" s="116"/>
      <c r="U175" s="116"/>
      <c r="V175" s="116"/>
      <c r="W175" s="116"/>
      <c r="X175" s="116"/>
    </row>
    <row r="176" spans="1:55">
      <c r="A176" s="115"/>
      <c r="B176" s="115"/>
      <c r="C176" s="117"/>
      <c r="D176" s="118" t="s">
        <v>379</v>
      </c>
      <c r="E176" s="117"/>
      <c r="F176" s="115"/>
      <c r="G176" s="116"/>
      <c r="H176" s="116"/>
      <c r="I176" s="116"/>
      <c r="J176" s="116"/>
      <c r="K176" s="116"/>
      <c r="L176" s="116"/>
      <c r="M176" s="116"/>
      <c r="N176" s="116"/>
      <c r="O176" s="116"/>
      <c r="P176" s="116"/>
      <c r="Q176" s="116"/>
      <c r="R176" s="116"/>
      <c r="S176" s="116"/>
      <c r="T176" s="116"/>
      <c r="U176" s="116"/>
      <c r="V176" s="116"/>
      <c r="W176" s="116"/>
      <c r="X176" s="116"/>
    </row>
    <row r="177" spans="1:24">
      <c r="A177" s="115"/>
      <c r="B177" s="115"/>
      <c r="C177" s="117"/>
      <c r="D177" s="118" t="s">
        <v>380</v>
      </c>
      <c r="E177" s="117"/>
      <c r="F177" s="115"/>
      <c r="G177" s="116"/>
      <c r="H177" s="116"/>
      <c r="I177" s="116"/>
      <c r="J177" s="116"/>
      <c r="K177" s="116"/>
      <c r="L177" s="116"/>
      <c r="M177" s="116"/>
      <c r="N177" s="116"/>
      <c r="O177" s="116"/>
      <c r="P177" s="116"/>
      <c r="Q177" s="116"/>
      <c r="R177" s="116"/>
      <c r="S177" s="116"/>
      <c r="T177" s="116"/>
      <c r="U177" s="116"/>
      <c r="V177" s="116"/>
      <c r="W177" s="116"/>
      <c r="X177" s="116"/>
    </row>
    <row r="178" spans="1:24">
      <c r="A178" s="115"/>
      <c r="B178" s="115"/>
      <c r="C178" s="117"/>
      <c r="D178" s="118" t="s">
        <v>381</v>
      </c>
      <c r="E178" s="117"/>
      <c r="F178" s="115"/>
      <c r="G178" s="116"/>
      <c r="H178" s="116"/>
      <c r="I178" s="116"/>
      <c r="J178" s="116"/>
      <c r="K178" s="116"/>
      <c r="L178" s="116"/>
      <c r="M178" s="116"/>
      <c r="N178" s="116"/>
      <c r="O178" s="116"/>
      <c r="P178" s="116"/>
      <c r="Q178" s="116"/>
      <c r="R178" s="116"/>
      <c r="S178" s="116"/>
      <c r="T178" s="116"/>
      <c r="U178" s="116"/>
      <c r="V178" s="116"/>
      <c r="W178" s="116"/>
      <c r="X178" s="116"/>
    </row>
    <row r="179" spans="1:24">
      <c r="A179" s="115"/>
      <c r="B179" s="115"/>
      <c r="C179" s="117"/>
      <c r="D179" s="118" t="s">
        <v>15</v>
      </c>
      <c r="E179" s="117"/>
      <c r="F179" s="115"/>
      <c r="G179" s="116"/>
      <c r="H179" s="116"/>
      <c r="I179" s="116"/>
      <c r="J179" s="116"/>
      <c r="K179" s="116"/>
      <c r="L179" s="116"/>
      <c r="M179" s="116"/>
      <c r="N179" s="116"/>
      <c r="O179" s="116"/>
      <c r="P179" s="116"/>
      <c r="Q179" s="116"/>
      <c r="R179" s="116"/>
      <c r="S179" s="116"/>
      <c r="T179" s="116"/>
      <c r="U179" s="116"/>
      <c r="V179" s="116"/>
      <c r="W179" s="116"/>
      <c r="X179" s="116"/>
    </row>
    <row r="180" spans="1:24">
      <c r="A180" s="115"/>
      <c r="B180" s="115"/>
      <c r="C180" s="117"/>
      <c r="D180" s="118" t="s">
        <v>382</v>
      </c>
      <c r="E180" s="117"/>
      <c r="F180" s="115"/>
      <c r="G180" s="116"/>
      <c r="H180" s="116"/>
      <c r="I180" s="116"/>
      <c r="J180" s="116"/>
      <c r="K180" s="116"/>
      <c r="L180" s="116"/>
      <c r="M180" s="116"/>
      <c r="N180" s="116"/>
      <c r="O180" s="116"/>
      <c r="P180" s="116"/>
      <c r="Q180" s="116"/>
      <c r="R180" s="116"/>
      <c r="S180" s="116"/>
      <c r="T180" s="116"/>
      <c r="U180" s="116"/>
      <c r="V180" s="116"/>
      <c r="W180" s="116"/>
      <c r="X180" s="116"/>
    </row>
    <row r="181" spans="1:24">
      <c r="A181" s="115"/>
      <c r="B181" s="115"/>
      <c r="C181" s="117"/>
      <c r="D181" s="118" t="s">
        <v>383</v>
      </c>
      <c r="E181" s="117"/>
      <c r="F181" s="115"/>
      <c r="G181" s="116"/>
      <c r="H181" s="116"/>
      <c r="I181" s="116"/>
      <c r="J181" s="116"/>
      <c r="K181" s="116"/>
      <c r="L181" s="116"/>
      <c r="M181" s="116"/>
      <c r="N181" s="116"/>
      <c r="O181" s="116"/>
      <c r="P181" s="116"/>
      <c r="Q181" s="116"/>
      <c r="R181" s="116"/>
      <c r="S181" s="116"/>
      <c r="T181" s="116"/>
      <c r="U181" s="116"/>
      <c r="V181" s="116"/>
      <c r="W181" s="116"/>
      <c r="X181" s="116"/>
    </row>
    <row r="182" spans="1:24">
      <c r="A182" s="115"/>
      <c r="B182" s="115"/>
      <c r="C182" s="117"/>
      <c r="D182" s="118" t="s">
        <v>381</v>
      </c>
      <c r="E182" s="117"/>
      <c r="F182" s="115"/>
      <c r="G182" s="116"/>
      <c r="H182" s="116"/>
      <c r="I182" s="116"/>
      <c r="J182" s="116"/>
      <c r="K182" s="116"/>
      <c r="L182" s="116"/>
      <c r="M182" s="116"/>
      <c r="N182" s="116"/>
      <c r="O182" s="116"/>
      <c r="P182" s="116"/>
      <c r="Q182" s="116"/>
      <c r="R182" s="116"/>
      <c r="S182" s="116"/>
      <c r="T182" s="116"/>
      <c r="U182" s="116"/>
      <c r="V182" s="116"/>
      <c r="W182" s="116"/>
      <c r="X182" s="116"/>
    </row>
    <row r="183" spans="1:24">
      <c r="A183" s="115"/>
      <c r="B183" s="115"/>
      <c r="C183" s="117"/>
      <c r="D183" s="118" t="s">
        <v>15</v>
      </c>
      <c r="E183" s="117"/>
      <c r="F183" s="115"/>
      <c r="G183" s="116"/>
      <c r="H183" s="116"/>
      <c r="I183" s="116"/>
      <c r="J183" s="116"/>
      <c r="K183" s="116"/>
      <c r="L183" s="116"/>
      <c r="M183" s="116"/>
      <c r="N183" s="116"/>
      <c r="O183" s="116"/>
      <c r="P183" s="116"/>
      <c r="Q183" s="116"/>
      <c r="R183" s="116"/>
      <c r="S183" s="116"/>
      <c r="T183" s="116"/>
      <c r="U183" s="116"/>
      <c r="V183" s="116"/>
      <c r="W183" s="116"/>
      <c r="X183" s="116"/>
    </row>
    <row r="184" spans="1:24">
      <c r="A184" s="115"/>
      <c r="B184" s="115"/>
      <c r="C184" s="117"/>
      <c r="D184" s="118" t="s">
        <v>384</v>
      </c>
      <c r="E184" s="117"/>
      <c r="F184" s="115"/>
      <c r="G184" s="116"/>
      <c r="H184" s="116"/>
      <c r="I184" s="116"/>
      <c r="J184" s="116"/>
      <c r="K184" s="116"/>
      <c r="L184" s="116"/>
      <c r="M184" s="116"/>
      <c r="N184" s="116"/>
      <c r="O184" s="116"/>
      <c r="P184" s="116"/>
      <c r="Q184" s="116"/>
      <c r="R184" s="116"/>
      <c r="S184" s="116"/>
      <c r="T184" s="116"/>
      <c r="U184" s="116"/>
      <c r="V184" s="116"/>
      <c r="W184" s="116"/>
      <c r="X184" s="116"/>
    </row>
    <row r="185" spans="1:24">
      <c r="A185" s="115"/>
      <c r="B185" s="115"/>
      <c r="C185" s="117"/>
      <c r="D185" s="118" t="s">
        <v>385</v>
      </c>
      <c r="E185" s="117"/>
      <c r="F185" s="115"/>
      <c r="G185" s="116"/>
      <c r="H185" s="116"/>
      <c r="I185" s="116"/>
      <c r="J185" s="116"/>
      <c r="K185" s="116"/>
      <c r="L185" s="116"/>
      <c r="M185" s="116"/>
      <c r="N185" s="116"/>
      <c r="O185" s="116"/>
      <c r="P185" s="116"/>
      <c r="Q185" s="116"/>
      <c r="R185" s="116"/>
      <c r="S185" s="116"/>
      <c r="T185" s="116"/>
      <c r="U185" s="116"/>
      <c r="V185" s="116"/>
      <c r="W185" s="116"/>
      <c r="X185" s="116"/>
    </row>
    <row r="186" spans="1:24">
      <c r="A186" s="115"/>
      <c r="B186" s="115"/>
      <c r="C186" s="117"/>
      <c r="D186" s="118" t="s">
        <v>381</v>
      </c>
      <c r="E186" s="117"/>
      <c r="F186" s="115"/>
      <c r="G186" s="116"/>
      <c r="H186" s="116"/>
      <c r="I186" s="116"/>
      <c r="J186" s="116"/>
      <c r="K186" s="116"/>
      <c r="L186" s="116"/>
      <c r="M186" s="116"/>
      <c r="N186" s="116"/>
      <c r="O186" s="116"/>
      <c r="P186" s="116"/>
      <c r="Q186" s="116"/>
      <c r="R186" s="116"/>
      <c r="S186" s="116"/>
      <c r="T186" s="116"/>
      <c r="U186" s="116"/>
      <c r="V186" s="116"/>
      <c r="W186" s="116"/>
      <c r="X186" s="116"/>
    </row>
    <row r="187" spans="1:24">
      <c r="A187" s="115"/>
      <c r="B187" s="115"/>
      <c r="C187" s="117"/>
      <c r="D187" s="118" t="s">
        <v>15</v>
      </c>
      <c r="E187" s="117"/>
      <c r="F187" s="115"/>
      <c r="G187" s="116"/>
      <c r="H187" s="116"/>
      <c r="I187" s="116"/>
      <c r="J187" s="116"/>
      <c r="K187" s="116"/>
      <c r="L187" s="116"/>
      <c r="M187" s="116"/>
      <c r="N187" s="116"/>
      <c r="O187" s="116"/>
      <c r="P187" s="116"/>
      <c r="Q187" s="116"/>
      <c r="R187" s="116"/>
      <c r="S187" s="116"/>
      <c r="T187" s="116"/>
      <c r="U187" s="116"/>
      <c r="V187" s="116"/>
      <c r="W187" s="116"/>
      <c r="X187" s="116"/>
    </row>
    <row r="188" spans="1:24">
      <c r="A188" s="115"/>
      <c r="B188" s="115"/>
      <c r="C188" s="117"/>
      <c r="D188" s="118" t="s">
        <v>386</v>
      </c>
      <c r="E188" s="117"/>
      <c r="F188" s="115"/>
      <c r="G188" s="116"/>
      <c r="H188" s="116"/>
      <c r="I188" s="116"/>
      <c r="J188" s="116"/>
      <c r="K188" s="116"/>
      <c r="L188" s="116"/>
      <c r="M188" s="116"/>
      <c r="N188" s="116"/>
      <c r="O188" s="116"/>
      <c r="P188" s="116"/>
      <c r="Q188" s="116"/>
      <c r="R188" s="116"/>
      <c r="S188" s="116"/>
      <c r="T188" s="116"/>
      <c r="U188" s="116"/>
      <c r="V188" s="116"/>
      <c r="W188" s="116"/>
      <c r="X188" s="116"/>
    </row>
    <row r="189" spans="1:24">
      <c r="A189" s="115"/>
      <c r="B189" s="115"/>
      <c r="C189" s="117"/>
      <c r="D189" s="118" t="s">
        <v>387</v>
      </c>
      <c r="E189" s="117"/>
      <c r="F189" s="115"/>
      <c r="G189" s="116"/>
      <c r="H189" s="116"/>
      <c r="I189" s="116"/>
      <c r="J189" s="116"/>
      <c r="K189" s="116"/>
      <c r="L189" s="116"/>
      <c r="M189" s="116"/>
      <c r="N189" s="116"/>
      <c r="O189" s="116"/>
      <c r="P189" s="116"/>
      <c r="Q189" s="116"/>
      <c r="R189" s="116"/>
      <c r="S189" s="116"/>
      <c r="T189" s="116"/>
      <c r="U189" s="116"/>
      <c r="V189" s="116"/>
      <c r="W189" s="116"/>
      <c r="X189" s="116"/>
    </row>
    <row r="190" spans="1:24">
      <c r="A190" s="115"/>
      <c r="B190" s="115"/>
      <c r="C190" s="117"/>
      <c r="D190" s="118" t="s">
        <v>388</v>
      </c>
      <c r="E190" s="117"/>
      <c r="F190" s="115"/>
      <c r="G190" s="116"/>
      <c r="H190" s="116"/>
      <c r="I190" s="116"/>
      <c r="J190" s="116"/>
      <c r="K190" s="116"/>
      <c r="L190" s="116"/>
      <c r="M190" s="116"/>
      <c r="N190" s="116"/>
      <c r="O190" s="116"/>
      <c r="P190" s="116"/>
      <c r="Q190" s="116"/>
      <c r="R190" s="116"/>
      <c r="S190" s="116"/>
      <c r="T190" s="116"/>
      <c r="U190" s="116"/>
      <c r="V190" s="116"/>
      <c r="W190" s="116"/>
      <c r="X190" s="116"/>
    </row>
    <row r="191" spans="1:24">
      <c r="A191" s="115"/>
      <c r="B191" s="115"/>
      <c r="C191" s="117"/>
      <c r="D191" s="118" t="s">
        <v>381</v>
      </c>
      <c r="E191" s="117"/>
      <c r="F191" s="115"/>
      <c r="G191" s="116"/>
      <c r="H191" s="116"/>
      <c r="I191" s="116"/>
      <c r="J191" s="116"/>
      <c r="K191" s="116"/>
      <c r="L191" s="116"/>
      <c r="M191" s="116"/>
      <c r="N191" s="116"/>
      <c r="O191" s="116"/>
      <c r="P191" s="116"/>
      <c r="Q191" s="116"/>
      <c r="R191" s="116"/>
      <c r="S191" s="116"/>
      <c r="T191" s="116"/>
      <c r="U191" s="116"/>
      <c r="V191" s="116"/>
      <c r="W191" s="116"/>
      <c r="X191" s="116"/>
    </row>
    <row r="192" spans="1:24">
      <c r="A192" s="115"/>
      <c r="B192" s="115"/>
      <c r="C192" s="117"/>
      <c r="D192" s="118" t="s">
        <v>15</v>
      </c>
      <c r="E192" s="117"/>
      <c r="F192" s="115"/>
      <c r="G192" s="116"/>
      <c r="H192" s="116"/>
      <c r="I192" s="116"/>
      <c r="J192" s="116"/>
      <c r="K192" s="116"/>
      <c r="L192" s="116"/>
      <c r="M192" s="116"/>
      <c r="N192" s="116"/>
      <c r="O192" s="116"/>
      <c r="P192" s="116"/>
      <c r="Q192" s="116"/>
      <c r="R192" s="116"/>
      <c r="S192" s="116"/>
      <c r="T192" s="116"/>
      <c r="U192" s="116"/>
      <c r="V192" s="116"/>
      <c r="W192" s="116"/>
      <c r="X192" s="116"/>
    </row>
    <row r="193" spans="1:24">
      <c r="A193" s="115"/>
      <c r="B193" s="115"/>
      <c r="C193" s="117"/>
      <c r="D193" s="118" t="s">
        <v>389</v>
      </c>
      <c r="E193" s="117"/>
      <c r="F193" s="115"/>
      <c r="G193" s="116"/>
      <c r="H193" s="116"/>
      <c r="I193" s="116"/>
      <c r="J193" s="116"/>
      <c r="K193" s="116"/>
      <c r="L193" s="116"/>
      <c r="M193" s="116"/>
      <c r="N193" s="116"/>
      <c r="O193" s="116"/>
      <c r="P193" s="116"/>
      <c r="Q193" s="116"/>
      <c r="R193" s="116"/>
      <c r="S193" s="116"/>
      <c r="T193" s="116"/>
      <c r="U193" s="116"/>
      <c r="V193" s="116"/>
      <c r="W193" s="116"/>
      <c r="X193" s="116"/>
    </row>
    <row r="194" spans="1:24">
      <c r="A194" s="115"/>
      <c r="B194" s="115"/>
      <c r="C194" s="117"/>
      <c r="D194" s="118" t="s">
        <v>390</v>
      </c>
      <c r="E194" s="117"/>
      <c r="F194" s="115"/>
      <c r="G194" s="116"/>
      <c r="H194" s="116"/>
      <c r="I194" s="116"/>
      <c r="J194" s="116"/>
      <c r="K194" s="116"/>
      <c r="L194" s="116"/>
      <c r="M194" s="116"/>
      <c r="N194" s="116"/>
      <c r="O194" s="116"/>
      <c r="P194" s="116"/>
      <c r="Q194" s="116"/>
      <c r="R194" s="116"/>
      <c r="S194" s="116"/>
      <c r="T194" s="116"/>
      <c r="U194" s="116"/>
      <c r="V194" s="116"/>
      <c r="W194" s="116"/>
      <c r="X194" s="116"/>
    </row>
    <row r="195" spans="1:24">
      <c r="A195" s="115"/>
      <c r="B195" s="115"/>
      <c r="C195" s="117"/>
      <c r="D195" s="118" t="s">
        <v>381</v>
      </c>
      <c r="E195" s="117"/>
      <c r="F195" s="115"/>
      <c r="G195" s="116"/>
      <c r="H195" s="116"/>
      <c r="I195" s="116"/>
      <c r="J195" s="116"/>
      <c r="K195" s="116"/>
      <c r="L195" s="116"/>
      <c r="M195" s="116"/>
      <c r="N195" s="116"/>
      <c r="O195" s="116"/>
      <c r="P195" s="116"/>
      <c r="Q195" s="116"/>
      <c r="R195" s="116"/>
      <c r="S195" s="116"/>
      <c r="T195" s="116"/>
      <c r="U195" s="116"/>
      <c r="V195" s="116"/>
      <c r="W195" s="116"/>
      <c r="X195" s="116"/>
    </row>
    <row r="196" spans="1:24">
      <c r="A196" s="115"/>
      <c r="B196" s="115"/>
      <c r="C196" s="117"/>
      <c r="D196" s="118" t="s">
        <v>15</v>
      </c>
      <c r="E196" s="117"/>
      <c r="F196" s="115"/>
      <c r="G196" s="116"/>
      <c r="H196" s="116"/>
      <c r="I196" s="116"/>
      <c r="J196" s="116"/>
      <c r="K196" s="116"/>
      <c r="L196" s="116"/>
      <c r="M196" s="116"/>
      <c r="N196" s="116"/>
      <c r="O196" s="116"/>
      <c r="P196" s="116"/>
      <c r="Q196" s="116"/>
      <c r="R196" s="116"/>
      <c r="S196" s="116"/>
      <c r="T196" s="116"/>
      <c r="U196" s="116"/>
      <c r="V196" s="116"/>
      <c r="W196" s="116"/>
      <c r="X196" s="116"/>
    </row>
    <row r="197" spans="1:24">
      <c r="A197" s="115"/>
      <c r="B197" s="115"/>
      <c r="C197" s="117"/>
      <c r="D197" s="118" t="s">
        <v>391</v>
      </c>
      <c r="E197" s="117"/>
      <c r="F197" s="115"/>
      <c r="G197" s="116"/>
      <c r="H197" s="116"/>
      <c r="I197" s="116"/>
      <c r="J197" s="116"/>
      <c r="K197" s="116"/>
      <c r="L197" s="116"/>
      <c r="M197" s="116"/>
      <c r="N197" s="116"/>
      <c r="O197" s="116"/>
      <c r="P197" s="116"/>
      <c r="Q197" s="116"/>
      <c r="R197" s="116"/>
      <c r="S197" s="116"/>
      <c r="T197" s="116"/>
      <c r="U197" s="116"/>
      <c r="V197" s="116"/>
      <c r="W197" s="116"/>
      <c r="X197" s="116"/>
    </row>
    <row r="198" spans="1:24">
      <c r="A198" s="115"/>
      <c r="B198" s="115"/>
      <c r="C198" s="117"/>
      <c r="D198" s="118" t="s">
        <v>390</v>
      </c>
      <c r="E198" s="117"/>
      <c r="F198" s="115"/>
      <c r="G198" s="116"/>
      <c r="H198" s="116"/>
      <c r="I198" s="116"/>
      <c r="J198" s="116"/>
      <c r="K198" s="116"/>
      <c r="L198" s="116"/>
      <c r="M198" s="116"/>
      <c r="N198" s="116"/>
      <c r="O198" s="116"/>
      <c r="P198" s="116"/>
      <c r="Q198" s="116"/>
      <c r="R198" s="116"/>
      <c r="S198" s="116"/>
      <c r="T198" s="116"/>
      <c r="U198" s="116"/>
      <c r="V198" s="116"/>
      <c r="W198" s="116"/>
      <c r="X198" s="116"/>
    </row>
    <row r="199" spans="1:24">
      <c r="A199" s="115"/>
      <c r="B199" s="115"/>
      <c r="C199" s="117"/>
      <c r="D199" s="118" t="s">
        <v>381</v>
      </c>
      <c r="E199" s="117"/>
      <c r="F199" s="115"/>
      <c r="G199" s="116"/>
      <c r="H199" s="116"/>
      <c r="I199" s="116"/>
      <c r="J199" s="116"/>
      <c r="K199" s="116"/>
      <c r="L199" s="116"/>
      <c r="M199" s="116"/>
      <c r="N199" s="116"/>
      <c r="O199" s="116"/>
      <c r="P199" s="116"/>
      <c r="Q199" s="116"/>
      <c r="R199" s="116"/>
      <c r="S199" s="116"/>
      <c r="T199" s="116"/>
      <c r="U199" s="116"/>
      <c r="V199" s="116"/>
      <c r="W199" s="116"/>
      <c r="X199" s="116"/>
    </row>
    <row r="200" spans="1:24">
      <c r="A200" s="115"/>
      <c r="B200" s="115"/>
      <c r="C200" s="117"/>
      <c r="D200" s="118" t="s">
        <v>15</v>
      </c>
      <c r="E200" s="117"/>
      <c r="F200" s="115"/>
      <c r="G200" s="116"/>
      <c r="H200" s="116"/>
      <c r="I200" s="116"/>
      <c r="J200" s="116"/>
      <c r="K200" s="116"/>
      <c r="L200" s="116"/>
      <c r="M200" s="116"/>
      <c r="N200" s="116"/>
      <c r="O200" s="116"/>
      <c r="P200" s="116"/>
      <c r="Q200" s="116"/>
      <c r="R200" s="116"/>
      <c r="S200" s="116"/>
      <c r="T200" s="116"/>
      <c r="U200" s="116"/>
      <c r="V200" s="116"/>
      <c r="W200" s="116"/>
      <c r="X200" s="116"/>
    </row>
    <row r="201" spans="1:24">
      <c r="A201" s="115"/>
      <c r="B201" s="115"/>
      <c r="C201" s="117"/>
      <c r="D201" s="118" t="s">
        <v>379</v>
      </c>
      <c r="E201" s="117"/>
      <c r="F201" s="115"/>
      <c r="G201" s="116"/>
      <c r="H201" s="116"/>
      <c r="I201" s="116"/>
      <c r="J201" s="116"/>
      <c r="K201" s="116"/>
      <c r="L201" s="116"/>
      <c r="M201" s="116"/>
      <c r="N201" s="116"/>
      <c r="O201" s="116"/>
      <c r="P201" s="116"/>
      <c r="Q201" s="116"/>
      <c r="R201" s="116"/>
      <c r="S201" s="116"/>
      <c r="T201" s="116"/>
      <c r="U201" s="116"/>
      <c r="V201" s="116"/>
      <c r="W201" s="116"/>
      <c r="X201" s="116"/>
    </row>
    <row r="202" spans="1:24">
      <c r="A202" s="115"/>
      <c r="B202" s="115"/>
      <c r="C202" s="117"/>
      <c r="D202" s="118" t="s">
        <v>380</v>
      </c>
      <c r="E202" s="117"/>
      <c r="F202" s="115"/>
      <c r="G202" s="116"/>
      <c r="H202" s="116"/>
      <c r="I202" s="116"/>
      <c r="J202" s="116"/>
      <c r="K202" s="116"/>
      <c r="L202" s="116"/>
      <c r="M202" s="116"/>
      <c r="N202" s="116"/>
      <c r="O202" s="116"/>
      <c r="P202" s="116"/>
      <c r="Q202" s="116"/>
      <c r="R202" s="116"/>
      <c r="S202" s="116"/>
      <c r="T202" s="116"/>
      <c r="U202" s="116"/>
      <c r="V202" s="116"/>
      <c r="W202" s="116"/>
      <c r="X202" s="116"/>
    </row>
    <row r="203" spans="1:24">
      <c r="A203" s="115"/>
      <c r="B203" s="115"/>
      <c r="C203" s="117"/>
      <c r="D203" s="118" t="s">
        <v>392</v>
      </c>
      <c r="E203" s="117"/>
      <c r="F203" s="115"/>
      <c r="G203" s="116"/>
      <c r="H203" s="116"/>
      <c r="I203" s="116"/>
      <c r="J203" s="116"/>
      <c r="K203" s="116"/>
      <c r="L203" s="116"/>
      <c r="M203" s="116"/>
      <c r="N203" s="116"/>
      <c r="O203" s="116"/>
      <c r="P203" s="116"/>
      <c r="Q203" s="116"/>
      <c r="R203" s="116"/>
      <c r="S203" s="116"/>
      <c r="T203" s="116"/>
      <c r="U203" s="116"/>
      <c r="V203" s="116"/>
      <c r="W203" s="116"/>
      <c r="X203" s="116"/>
    </row>
    <row r="204" spans="1:24">
      <c r="A204" s="115"/>
      <c r="B204" s="115"/>
      <c r="C204" s="117"/>
      <c r="D204" s="118" t="s">
        <v>381</v>
      </c>
      <c r="E204" s="117"/>
      <c r="F204" s="115"/>
      <c r="G204" s="116"/>
      <c r="H204" s="116"/>
      <c r="I204" s="116"/>
      <c r="J204" s="116"/>
      <c r="K204" s="116"/>
      <c r="L204" s="116"/>
      <c r="M204" s="116"/>
      <c r="N204" s="116"/>
      <c r="O204" s="116"/>
      <c r="P204" s="116"/>
      <c r="Q204" s="116"/>
      <c r="R204" s="116"/>
      <c r="S204" s="116"/>
      <c r="T204" s="116"/>
      <c r="U204" s="116"/>
      <c r="V204" s="116"/>
      <c r="W204" s="116"/>
      <c r="X204" s="116"/>
    </row>
    <row r="205" spans="1:24">
      <c r="A205" s="115"/>
      <c r="B205" s="115"/>
      <c r="C205" s="117"/>
      <c r="D205" s="118" t="s">
        <v>15</v>
      </c>
      <c r="E205" s="117"/>
      <c r="F205" s="115"/>
      <c r="G205" s="116"/>
      <c r="H205" s="116"/>
      <c r="I205" s="116"/>
      <c r="J205" s="116"/>
      <c r="K205" s="116"/>
      <c r="L205" s="116"/>
      <c r="M205" s="116"/>
      <c r="N205" s="116"/>
      <c r="O205" s="116"/>
      <c r="P205" s="116"/>
      <c r="Q205" s="116"/>
      <c r="R205" s="116"/>
      <c r="S205" s="116"/>
      <c r="T205" s="116"/>
      <c r="U205" s="116"/>
      <c r="V205" s="116"/>
      <c r="W205" s="116"/>
      <c r="X205" s="116"/>
    </row>
    <row r="206" spans="1:24">
      <c r="A206" s="115"/>
      <c r="B206" s="115"/>
      <c r="C206" s="117"/>
      <c r="D206" s="118" t="s">
        <v>393</v>
      </c>
      <c r="E206" s="117"/>
      <c r="F206" s="115"/>
      <c r="G206" s="116"/>
      <c r="H206" s="116"/>
      <c r="I206" s="116"/>
      <c r="J206" s="116"/>
      <c r="K206" s="116"/>
      <c r="L206" s="116"/>
      <c r="M206" s="116"/>
      <c r="N206" s="116"/>
      <c r="O206" s="116"/>
      <c r="P206" s="116"/>
      <c r="Q206" s="116"/>
      <c r="R206" s="116"/>
      <c r="S206" s="116"/>
      <c r="T206" s="116"/>
      <c r="U206" s="116"/>
      <c r="V206" s="116"/>
      <c r="W206" s="116"/>
      <c r="X206" s="116"/>
    </row>
    <row r="207" spans="1:24">
      <c r="A207" s="115"/>
      <c r="B207" s="115"/>
      <c r="C207" s="117"/>
      <c r="D207" s="118" t="s">
        <v>394</v>
      </c>
      <c r="E207" s="117"/>
      <c r="F207" s="115"/>
      <c r="G207" s="116"/>
      <c r="H207" s="116"/>
      <c r="I207" s="116"/>
      <c r="J207" s="116"/>
      <c r="K207" s="116"/>
      <c r="L207" s="116"/>
      <c r="M207" s="116"/>
      <c r="N207" s="116"/>
      <c r="O207" s="116"/>
      <c r="P207" s="116"/>
      <c r="Q207" s="116"/>
      <c r="R207" s="116"/>
      <c r="S207" s="116"/>
      <c r="T207" s="116"/>
      <c r="U207" s="116"/>
      <c r="V207" s="116"/>
      <c r="W207" s="116"/>
      <c r="X207" s="116"/>
    </row>
    <row r="208" spans="1:24">
      <c r="A208" s="115"/>
      <c r="B208" s="115"/>
      <c r="C208" s="117"/>
      <c r="D208" s="118" t="s">
        <v>381</v>
      </c>
      <c r="E208" s="117"/>
      <c r="F208" s="115"/>
      <c r="G208" s="116"/>
      <c r="H208" s="116"/>
      <c r="I208" s="116"/>
      <c r="J208" s="116"/>
      <c r="K208" s="116"/>
      <c r="L208" s="116"/>
      <c r="M208" s="116"/>
      <c r="N208" s="116"/>
      <c r="O208" s="116"/>
      <c r="P208" s="116"/>
      <c r="Q208" s="116"/>
      <c r="R208" s="116"/>
      <c r="S208" s="116"/>
      <c r="T208" s="116"/>
      <c r="U208" s="116"/>
      <c r="V208" s="116"/>
      <c r="W208" s="116"/>
      <c r="X208" s="116"/>
    </row>
    <row r="209" spans="1:24">
      <c r="A209" s="115"/>
      <c r="B209" s="115"/>
      <c r="C209" s="117">
        <v>0</v>
      </c>
      <c r="D209" s="118" t="s">
        <v>15</v>
      </c>
      <c r="E209" s="117" t="s">
        <v>350</v>
      </c>
      <c r="F209" s="115"/>
      <c r="G209" s="116"/>
      <c r="H209" s="116"/>
      <c r="I209" s="116"/>
      <c r="J209" s="116"/>
      <c r="K209" s="116"/>
      <c r="L209" s="116"/>
      <c r="M209" s="116"/>
      <c r="N209" s="116"/>
      <c r="O209" s="116"/>
      <c r="P209" s="116"/>
      <c r="Q209" s="116"/>
      <c r="R209" s="116"/>
      <c r="S209" s="116"/>
      <c r="T209" s="116"/>
      <c r="U209" s="116"/>
      <c r="V209" s="116"/>
      <c r="W209" s="116"/>
      <c r="X209" s="116"/>
    </row>
    <row r="210" spans="1:24">
      <c r="A210" s="115"/>
      <c r="B210" s="115"/>
      <c r="C210" s="117">
        <v>1</v>
      </c>
      <c r="D210" s="118" t="s">
        <v>395</v>
      </c>
      <c r="E210" s="117" t="s">
        <v>396</v>
      </c>
      <c r="F210" s="115"/>
      <c r="G210" s="116"/>
      <c r="H210" s="116"/>
      <c r="I210" s="116"/>
      <c r="J210" s="116"/>
      <c r="K210" s="116"/>
      <c r="L210" s="116"/>
      <c r="M210" s="116"/>
      <c r="N210" s="116"/>
      <c r="O210" s="116"/>
      <c r="P210" s="116"/>
      <c r="Q210" s="116"/>
      <c r="R210" s="116"/>
      <c r="S210" s="116"/>
      <c r="T210" s="116"/>
      <c r="U210" s="116"/>
      <c r="V210" s="116"/>
      <c r="W210" s="116"/>
      <c r="X210" s="116"/>
    </row>
    <row r="211" spans="1:24">
      <c r="A211" s="115"/>
      <c r="B211" s="115"/>
      <c r="C211" s="117">
        <v>2</v>
      </c>
      <c r="D211" s="118" t="s">
        <v>397</v>
      </c>
      <c r="E211" s="117" t="s">
        <v>398</v>
      </c>
      <c r="F211" s="115"/>
      <c r="G211" s="116"/>
      <c r="H211" s="116"/>
      <c r="I211" s="116"/>
      <c r="J211" s="116"/>
      <c r="K211" s="116"/>
      <c r="L211" s="116"/>
      <c r="M211" s="116"/>
      <c r="N211" s="116"/>
      <c r="O211" s="116"/>
      <c r="P211" s="116"/>
      <c r="Q211" s="116"/>
      <c r="R211" s="116"/>
      <c r="S211" s="116"/>
      <c r="T211" s="116"/>
      <c r="U211" s="116"/>
      <c r="V211" s="116"/>
      <c r="W211" s="116"/>
      <c r="X211" s="116"/>
    </row>
    <row r="212" spans="1:24">
      <c r="A212" s="115"/>
      <c r="B212" s="115"/>
      <c r="C212" s="117">
        <v>3</v>
      </c>
      <c r="D212" s="118" t="s">
        <v>399</v>
      </c>
      <c r="E212" s="117" t="s">
        <v>400</v>
      </c>
      <c r="F212" s="115"/>
      <c r="G212" s="116"/>
      <c r="H212" s="116"/>
      <c r="I212" s="116"/>
      <c r="J212" s="116"/>
      <c r="K212" s="116"/>
      <c r="L212" s="116"/>
      <c r="M212" s="116"/>
      <c r="N212" s="116"/>
      <c r="O212" s="116"/>
      <c r="P212" s="116"/>
      <c r="Q212" s="116"/>
      <c r="R212" s="116"/>
      <c r="S212" s="116"/>
      <c r="T212" s="116"/>
      <c r="U212" s="116"/>
      <c r="V212" s="116"/>
      <c r="W212" s="116"/>
      <c r="X212" s="116"/>
    </row>
    <row r="213" spans="1:24">
      <c r="A213" s="115"/>
      <c r="B213" s="115"/>
      <c r="C213" s="117">
        <v>4</v>
      </c>
      <c r="D213" s="118" t="s">
        <v>401</v>
      </c>
      <c r="E213" s="117" t="s">
        <v>402</v>
      </c>
      <c r="F213" s="115"/>
      <c r="G213" s="116"/>
      <c r="H213" s="116"/>
      <c r="I213" s="116"/>
      <c r="J213" s="116"/>
      <c r="K213" s="116"/>
      <c r="L213" s="116"/>
      <c r="M213" s="116"/>
      <c r="N213" s="116"/>
      <c r="O213" s="116"/>
      <c r="P213" s="116"/>
      <c r="Q213" s="116"/>
      <c r="R213" s="116"/>
      <c r="S213" s="116"/>
      <c r="T213" s="116"/>
      <c r="U213" s="116"/>
      <c r="V213" s="116"/>
      <c r="W213" s="116"/>
      <c r="X213" s="116"/>
    </row>
    <row r="214" spans="1:24">
      <c r="A214" s="115"/>
      <c r="B214" s="115"/>
      <c r="C214" s="117">
        <v>5</v>
      </c>
      <c r="D214" s="118" t="s">
        <v>403</v>
      </c>
      <c r="E214" s="117" t="s">
        <v>404</v>
      </c>
      <c r="F214" s="115"/>
      <c r="G214" s="116"/>
      <c r="H214" s="116"/>
      <c r="I214" s="116"/>
      <c r="J214" s="116"/>
      <c r="K214" s="116"/>
      <c r="L214" s="116"/>
      <c r="M214" s="116"/>
      <c r="N214" s="116"/>
      <c r="O214" s="116"/>
      <c r="P214" s="116"/>
      <c r="Q214" s="116"/>
      <c r="R214" s="116"/>
      <c r="S214" s="116"/>
      <c r="T214" s="116"/>
      <c r="U214" s="116"/>
      <c r="V214" s="116"/>
      <c r="W214" s="116"/>
      <c r="X214" s="116"/>
    </row>
    <row r="215" spans="1:24">
      <c r="A215" s="115"/>
      <c r="B215" s="115"/>
      <c r="C215" s="117">
        <v>6</v>
      </c>
      <c r="D215" s="118" t="s">
        <v>405</v>
      </c>
      <c r="E215" s="117" t="s">
        <v>406</v>
      </c>
      <c r="F215" s="115"/>
      <c r="G215" s="116"/>
      <c r="H215" s="116"/>
      <c r="I215" s="116"/>
      <c r="J215" s="116"/>
      <c r="K215" s="116"/>
      <c r="L215" s="116"/>
      <c r="M215" s="116"/>
      <c r="N215" s="116"/>
      <c r="O215" s="116"/>
      <c r="P215" s="116"/>
      <c r="Q215" s="116"/>
      <c r="R215" s="116"/>
      <c r="S215" s="116"/>
      <c r="T215" s="116"/>
      <c r="U215" s="116"/>
      <c r="V215" s="116"/>
      <c r="W215" s="116"/>
      <c r="X215" s="116"/>
    </row>
    <row r="216" spans="1:24">
      <c r="A216" s="115"/>
      <c r="B216" s="115"/>
      <c r="C216" s="117">
        <v>7</v>
      </c>
      <c r="D216" s="118" t="s">
        <v>407</v>
      </c>
      <c r="E216" s="117" t="s">
        <v>408</v>
      </c>
      <c r="F216" s="115"/>
      <c r="G216" s="116"/>
      <c r="H216" s="116"/>
      <c r="I216" s="116"/>
      <c r="J216" s="116"/>
      <c r="K216" s="116"/>
      <c r="L216" s="116"/>
      <c r="M216" s="116"/>
      <c r="N216" s="116"/>
      <c r="O216" s="116"/>
      <c r="P216" s="116"/>
      <c r="Q216" s="116"/>
      <c r="R216" s="116"/>
      <c r="S216" s="116"/>
      <c r="T216" s="116"/>
      <c r="U216" s="116"/>
      <c r="V216" s="116"/>
      <c r="W216" s="116"/>
      <c r="X216" s="116"/>
    </row>
    <row r="217" spans="1:24">
      <c r="A217" s="115"/>
      <c r="B217" s="115"/>
      <c r="C217" s="117">
        <v>8</v>
      </c>
      <c r="D217" s="118" t="s">
        <v>409</v>
      </c>
      <c r="E217" s="117" t="s">
        <v>410</v>
      </c>
      <c r="F217" s="115"/>
      <c r="G217" s="116"/>
      <c r="H217" s="116"/>
      <c r="I217" s="116"/>
      <c r="J217" s="116"/>
      <c r="K217" s="116"/>
      <c r="L217" s="116"/>
      <c r="M217" s="116"/>
      <c r="N217" s="116"/>
      <c r="O217" s="116"/>
      <c r="P217" s="116"/>
      <c r="Q217" s="116"/>
      <c r="R217" s="116"/>
      <c r="S217" s="116"/>
      <c r="T217" s="116"/>
      <c r="U217" s="116"/>
      <c r="V217" s="116"/>
      <c r="W217" s="116"/>
      <c r="X217" s="116"/>
    </row>
    <row r="218" spans="1:24">
      <c r="A218" s="115"/>
      <c r="B218" s="115"/>
      <c r="C218" s="117">
        <v>9</v>
      </c>
      <c r="D218" s="118" t="s">
        <v>411</v>
      </c>
      <c r="E218" s="117" t="s">
        <v>412</v>
      </c>
      <c r="F218" s="115"/>
      <c r="G218" s="116"/>
      <c r="H218" s="116"/>
      <c r="I218" s="116"/>
      <c r="J218" s="116"/>
      <c r="K218" s="116"/>
      <c r="L218" s="116"/>
      <c r="M218" s="116"/>
      <c r="N218" s="116"/>
      <c r="O218" s="116"/>
      <c r="P218" s="116"/>
      <c r="Q218" s="116"/>
      <c r="R218" s="116"/>
      <c r="S218" s="116"/>
      <c r="T218" s="116"/>
      <c r="U218" s="116"/>
      <c r="V218" s="116"/>
      <c r="W218" s="116"/>
      <c r="X218" s="116"/>
    </row>
    <row r="219" spans="1:24">
      <c r="A219" s="115"/>
      <c r="B219" s="115"/>
      <c r="C219" s="117">
        <v>10</v>
      </c>
      <c r="D219" s="118" t="s">
        <v>413</v>
      </c>
      <c r="E219" s="117" t="s">
        <v>414</v>
      </c>
      <c r="F219" s="115"/>
      <c r="G219" s="116"/>
      <c r="H219" s="116"/>
      <c r="I219" s="116"/>
      <c r="J219" s="116"/>
      <c r="K219" s="116"/>
      <c r="L219" s="116"/>
      <c r="M219" s="116"/>
      <c r="N219" s="116"/>
      <c r="O219" s="116"/>
      <c r="P219" s="116"/>
      <c r="Q219" s="116"/>
      <c r="R219" s="116"/>
      <c r="S219" s="116"/>
      <c r="T219" s="116"/>
      <c r="U219" s="116"/>
      <c r="V219" s="116"/>
      <c r="W219" s="116"/>
      <c r="X219" s="116"/>
    </row>
    <row r="220" spans="1:24">
      <c r="A220" s="115"/>
      <c r="B220" s="115"/>
      <c r="C220" s="117">
        <v>11</v>
      </c>
      <c r="D220" s="118" t="s">
        <v>415</v>
      </c>
      <c r="E220" s="117" t="s">
        <v>416</v>
      </c>
      <c r="F220" s="115"/>
      <c r="G220" s="116"/>
      <c r="H220" s="116"/>
      <c r="I220" s="116"/>
      <c r="J220" s="116"/>
      <c r="K220" s="116"/>
      <c r="L220" s="116"/>
      <c r="M220" s="116"/>
      <c r="N220" s="116"/>
      <c r="O220" s="116"/>
      <c r="P220" s="116"/>
      <c r="Q220" s="116"/>
      <c r="R220" s="116"/>
      <c r="S220" s="116"/>
      <c r="T220" s="116"/>
      <c r="U220" s="116"/>
      <c r="V220" s="116"/>
      <c r="W220" s="116"/>
      <c r="X220" s="116"/>
    </row>
    <row r="221" spans="1:24">
      <c r="A221" s="115"/>
      <c r="B221" s="115"/>
      <c r="C221" s="117">
        <v>12</v>
      </c>
      <c r="D221" s="118" t="s">
        <v>417</v>
      </c>
      <c r="E221" s="117" t="s">
        <v>418</v>
      </c>
      <c r="F221" s="115"/>
      <c r="G221" s="116"/>
      <c r="H221" s="116"/>
      <c r="I221" s="116"/>
      <c r="J221" s="116"/>
      <c r="K221" s="116"/>
      <c r="L221" s="116"/>
      <c r="M221" s="116"/>
      <c r="N221" s="116"/>
      <c r="O221" s="116"/>
      <c r="P221" s="116"/>
      <c r="Q221" s="116"/>
      <c r="R221" s="116"/>
      <c r="S221" s="116"/>
      <c r="T221" s="116"/>
      <c r="U221" s="116"/>
      <c r="V221" s="116"/>
      <c r="W221" s="116"/>
      <c r="X221" s="116"/>
    </row>
    <row r="222" spans="1:24">
      <c r="A222" s="115"/>
      <c r="B222" s="115"/>
      <c r="C222" s="117">
        <v>13</v>
      </c>
      <c r="D222" s="118" t="s">
        <v>419</v>
      </c>
      <c r="E222" s="117" t="s">
        <v>420</v>
      </c>
      <c r="F222" s="115"/>
      <c r="G222" s="116"/>
      <c r="H222" s="116"/>
      <c r="I222" s="116"/>
      <c r="J222" s="116"/>
      <c r="K222" s="116"/>
      <c r="L222" s="116"/>
      <c r="M222" s="116"/>
      <c r="N222" s="116"/>
      <c r="O222" s="116"/>
      <c r="P222" s="116"/>
      <c r="Q222" s="116"/>
      <c r="R222" s="116"/>
      <c r="S222" s="116"/>
      <c r="T222" s="116"/>
      <c r="U222" s="116"/>
      <c r="V222" s="116"/>
      <c r="W222" s="116"/>
      <c r="X222" s="116"/>
    </row>
    <row r="223" spans="1:24">
      <c r="A223" s="115"/>
      <c r="B223" s="115"/>
      <c r="C223" s="117">
        <v>14</v>
      </c>
      <c r="D223" s="118" t="s">
        <v>421</v>
      </c>
      <c r="E223" s="117" t="s">
        <v>422</v>
      </c>
      <c r="F223" s="115"/>
      <c r="G223" s="116"/>
      <c r="H223" s="116"/>
      <c r="I223" s="116"/>
      <c r="J223" s="116"/>
      <c r="K223" s="116"/>
      <c r="L223" s="116"/>
      <c r="M223" s="116"/>
      <c r="N223" s="116"/>
      <c r="O223" s="116"/>
      <c r="P223" s="116"/>
      <c r="Q223" s="116"/>
      <c r="R223" s="116"/>
      <c r="S223" s="116"/>
      <c r="T223" s="116"/>
      <c r="U223" s="116"/>
      <c r="V223" s="116"/>
      <c r="W223" s="116"/>
      <c r="X223" s="116"/>
    </row>
    <row r="224" spans="1:24">
      <c r="A224" s="115"/>
      <c r="B224" s="115"/>
      <c r="C224" s="117">
        <v>15</v>
      </c>
      <c r="D224" s="118" t="s">
        <v>423</v>
      </c>
      <c r="E224" s="117" t="s">
        <v>424</v>
      </c>
      <c r="F224" s="115"/>
      <c r="G224" s="116"/>
      <c r="H224" s="116"/>
      <c r="I224" s="116"/>
      <c r="J224" s="116"/>
      <c r="K224" s="116"/>
      <c r="L224" s="116"/>
      <c r="M224" s="116"/>
      <c r="N224" s="116"/>
      <c r="O224" s="116"/>
      <c r="P224" s="116"/>
      <c r="Q224" s="116"/>
      <c r="R224" s="116"/>
      <c r="S224" s="116"/>
      <c r="T224" s="116"/>
      <c r="U224" s="116"/>
      <c r="V224" s="116"/>
      <c r="W224" s="116"/>
      <c r="X224" s="116"/>
    </row>
    <row r="225" spans="1:9">
      <c r="A225" s="115"/>
      <c r="B225" s="115"/>
      <c r="C225" s="117">
        <v>16</v>
      </c>
      <c r="D225" s="118" t="s">
        <v>425</v>
      </c>
      <c r="E225" s="117" t="s">
        <v>426</v>
      </c>
      <c r="F225" s="115"/>
      <c r="G225" s="116"/>
      <c r="H225" s="116"/>
      <c r="I225" s="116"/>
    </row>
    <row r="226" spans="1:9">
      <c r="C226" s="120">
        <v>17</v>
      </c>
      <c r="D226" s="118" t="s">
        <v>427</v>
      </c>
      <c r="E226" s="117" t="s">
        <v>428</v>
      </c>
    </row>
    <row r="227" spans="1:9">
      <c r="C227" s="120">
        <v>18</v>
      </c>
      <c r="D227" s="118" t="s">
        <v>429</v>
      </c>
      <c r="E227" s="117" t="s">
        <v>430</v>
      </c>
    </row>
    <row r="228" spans="1:9">
      <c r="C228" s="120">
        <v>19</v>
      </c>
      <c r="D228" s="118" t="s">
        <v>431</v>
      </c>
      <c r="E228" s="117" t="s">
        <v>432</v>
      </c>
    </row>
    <row r="229" spans="1:9">
      <c r="C229" s="120">
        <v>20</v>
      </c>
      <c r="D229" s="118" t="s">
        <v>433</v>
      </c>
      <c r="E229" s="117" t="s">
        <v>434</v>
      </c>
    </row>
    <row r="230" spans="1:9">
      <c r="C230" s="120">
        <v>21</v>
      </c>
      <c r="D230" s="118" t="s">
        <v>435</v>
      </c>
      <c r="E230" s="117" t="s">
        <v>436</v>
      </c>
    </row>
    <row r="231" spans="1:9">
      <c r="C231" s="120">
        <v>22</v>
      </c>
      <c r="D231" s="118" t="s">
        <v>437</v>
      </c>
      <c r="E231" s="117" t="s">
        <v>438</v>
      </c>
    </row>
    <row r="232" spans="1:9">
      <c r="C232" s="120">
        <v>23</v>
      </c>
      <c r="D232" s="118" t="s">
        <v>439</v>
      </c>
      <c r="E232" s="117" t="s">
        <v>440</v>
      </c>
    </row>
    <row r="233" spans="1:9">
      <c r="C233" s="120">
        <v>24</v>
      </c>
      <c r="D233" s="118" t="s">
        <v>441</v>
      </c>
      <c r="E233" s="117" t="s">
        <v>442</v>
      </c>
    </row>
    <row r="234" spans="1:9">
      <c r="C234" s="120">
        <v>25</v>
      </c>
      <c r="D234" s="118" t="s">
        <v>443</v>
      </c>
      <c r="E234" s="117" t="s">
        <v>444</v>
      </c>
    </row>
    <row r="235" spans="1:9">
      <c r="C235" s="120">
        <v>26</v>
      </c>
      <c r="D235" s="118" t="s">
        <v>445</v>
      </c>
      <c r="E235" s="117" t="s">
        <v>446</v>
      </c>
    </row>
    <row r="236" spans="1:9">
      <c r="C236" s="120">
        <v>27</v>
      </c>
      <c r="D236" s="118" t="s">
        <v>447</v>
      </c>
      <c r="E236" s="117" t="s">
        <v>448</v>
      </c>
    </row>
    <row r="237" spans="1:9">
      <c r="C237" s="120">
        <v>28</v>
      </c>
      <c r="D237" s="118" t="s">
        <v>449</v>
      </c>
      <c r="E237" s="117" t="s">
        <v>450</v>
      </c>
    </row>
    <row r="238" spans="1:9">
      <c r="C238" s="120">
        <v>29</v>
      </c>
      <c r="D238" s="118" t="s">
        <v>451</v>
      </c>
      <c r="E238" s="117" t="s">
        <v>452</v>
      </c>
    </row>
    <row r="239" spans="1:9">
      <c r="C239" s="120">
        <v>30</v>
      </c>
      <c r="D239" s="118" t="s">
        <v>453</v>
      </c>
      <c r="E239" s="117" t="s">
        <v>454</v>
      </c>
    </row>
    <row r="240" spans="1:9">
      <c r="C240" s="120">
        <v>31</v>
      </c>
      <c r="D240" s="118" t="s">
        <v>455</v>
      </c>
      <c r="E240" s="117" t="s">
        <v>456</v>
      </c>
    </row>
    <row r="241" spans="3:5">
      <c r="C241" s="120">
        <v>32</v>
      </c>
      <c r="D241" s="118" t="s">
        <v>457</v>
      </c>
      <c r="E241" s="117" t="s">
        <v>458</v>
      </c>
    </row>
    <row r="242" spans="3:5">
      <c r="C242" s="120">
        <v>33</v>
      </c>
      <c r="D242" s="118" t="s">
        <v>459</v>
      </c>
      <c r="E242" s="117" t="s">
        <v>460</v>
      </c>
    </row>
    <row r="243" spans="3:5">
      <c r="C243" s="120">
        <v>34</v>
      </c>
      <c r="D243" s="118" t="s">
        <v>461</v>
      </c>
      <c r="E243" s="117" t="s">
        <v>462</v>
      </c>
    </row>
    <row r="244" spans="3:5">
      <c r="C244" s="120">
        <v>35</v>
      </c>
      <c r="D244" s="118" t="s">
        <v>463</v>
      </c>
      <c r="E244" s="117" t="s">
        <v>464</v>
      </c>
    </row>
    <row r="245" spans="3:5">
      <c r="C245" s="120">
        <v>36</v>
      </c>
      <c r="D245" s="118" t="s">
        <v>465</v>
      </c>
      <c r="E245" s="117" t="s">
        <v>466</v>
      </c>
    </row>
    <row r="246" spans="3:5">
      <c r="C246" s="120">
        <v>37</v>
      </c>
      <c r="D246" s="118" t="s">
        <v>467</v>
      </c>
      <c r="E246" s="117" t="s">
        <v>468</v>
      </c>
    </row>
    <row r="247" spans="3:5">
      <c r="C247" s="120">
        <v>38</v>
      </c>
      <c r="D247" s="118" t="s">
        <v>469</v>
      </c>
      <c r="E247" s="117" t="s">
        <v>470</v>
      </c>
    </row>
    <row r="248" spans="3:5">
      <c r="C248" s="120">
        <v>39</v>
      </c>
      <c r="D248" s="118" t="s">
        <v>471</v>
      </c>
      <c r="E248" s="117" t="s">
        <v>472</v>
      </c>
    </row>
    <row r="249" spans="3:5">
      <c r="C249" s="120">
        <v>40</v>
      </c>
      <c r="D249" s="118" t="s">
        <v>473</v>
      </c>
      <c r="E249" s="117" t="s">
        <v>474</v>
      </c>
    </row>
    <row r="250" spans="3:5">
      <c r="C250" s="120">
        <v>41</v>
      </c>
      <c r="D250" s="118" t="s">
        <v>475</v>
      </c>
      <c r="E250" s="117" t="s">
        <v>476</v>
      </c>
    </row>
    <row r="251" spans="3:5">
      <c r="C251" s="120">
        <v>42</v>
      </c>
      <c r="D251" s="118" t="s">
        <v>477</v>
      </c>
      <c r="E251" s="117" t="s">
        <v>478</v>
      </c>
    </row>
    <row r="252" spans="3:5">
      <c r="C252" s="120">
        <v>43</v>
      </c>
      <c r="D252" s="118" t="s">
        <v>479</v>
      </c>
      <c r="E252" s="117" t="s">
        <v>480</v>
      </c>
    </row>
    <row r="253" spans="3:5">
      <c r="C253" s="120">
        <v>44</v>
      </c>
      <c r="D253" s="118" t="s">
        <v>481</v>
      </c>
      <c r="E253" s="117" t="s">
        <v>482</v>
      </c>
    </row>
    <row r="254" spans="3:5">
      <c r="C254" s="120">
        <v>45</v>
      </c>
      <c r="D254" s="118" t="s">
        <v>483</v>
      </c>
      <c r="E254" s="117" t="s">
        <v>484</v>
      </c>
    </row>
    <row r="255" spans="3:5">
      <c r="C255" s="120">
        <v>46</v>
      </c>
      <c r="D255" s="118" t="s">
        <v>485</v>
      </c>
      <c r="E255" s="117" t="s">
        <v>486</v>
      </c>
    </row>
    <row r="256" spans="3:5">
      <c r="C256" s="120">
        <v>47</v>
      </c>
      <c r="D256" s="118" t="s">
        <v>487</v>
      </c>
      <c r="E256" s="117" t="s">
        <v>488</v>
      </c>
    </row>
    <row r="257" spans="3:5">
      <c r="C257" s="120"/>
      <c r="D257" s="118" t="s">
        <v>381</v>
      </c>
      <c r="E257" s="117"/>
    </row>
    <row r="258" spans="3:5">
      <c r="C258" s="120"/>
      <c r="D258" s="118" t="s">
        <v>15</v>
      </c>
      <c r="E258" s="117"/>
    </row>
    <row r="259" spans="3:5">
      <c r="C259" s="120">
        <v>1</v>
      </c>
      <c r="D259" s="118" t="s">
        <v>489</v>
      </c>
      <c r="E259" s="117"/>
    </row>
    <row r="260" spans="3:5">
      <c r="C260" s="120">
        <v>2</v>
      </c>
      <c r="D260" s="118" t="s">
        <v>490</v>
      </c>
      <c r="E260" s="117"/>
    </row>
    <row r="261" spans="3:5">
      <c r="C261" s="120">
        <v>3</v>
      </c>
      <c r="D261" s="118" t="s">
        <v>491</v>
      </c>
      <c r="E261" s="117"/>
    </row>
    <row r="262" spans="3:5">
      <c r="C262" s="120">
        <v>4</v>
      </c>
      <c r="D262" s="118" t="s">
        <v>492</v>
      </c>
      <c r="E262" s="117"/>
    </row>
    <row r="263" spans="3:5">
      <c r="C263" s="120">
        <v>5</v>
      </c>
      <c r="D263" s="118" t="s">
        <v>493</v>
      </c>
      <c r="E263" s="117"/>
    </row>
    <row r="264" spans="3:5">
      <c r="C264" s="120">
        <v>6</v>
      </c>
      <c r="D264" s="118" t="s">
        <v>494</v>
      </c>
      <c r="E264" s="117"/>
    </row>
    <row r="265" spans="3:5">
      <c r="C265" s="120">
        <v>7</v>
      </c>
      <c r="D265" s="118" t="s">
        <v>495</v>
      </c>
      <c r="E265" s="117"/>
    </row>
    <row r="266" spans="3:5">
      <c r="C266" s="120">
        <v>8</v>
      </c>
      <c r="D266" s="118" t="s">
        <v>496</v>
      </c>
      <c r="E266" s="117"/>
    </row>
    <row r="267" spans="3:5">
      <c r="C267" s="120">
        <v>9</v>
      </c>
      <c r="D267" s="118" t="s">
        <v>497</v>
      </c>
      <c r="E267" s="117"/>
    </row>
    <row r="268" spans="3:5">
      <c r="C268" s="120">
        <v>10</v>
      </c>
      <c r="D268" s="118" t="s">
        <v>498</v>
      </c>
      <c r="E268" s="117"/>
    </row>
    <row r="269" spans="3:5">
      <c r="C269" s="120">
        <v>11</v>
      </c>
      <c r="D269" s="118" t="s">
        <v>499</v>
      </c>
      <c r="E269" s="117"/>
    </row>
    <row r="270" spans="3:5">
      <c r="C270" s="120">
        <v>12</v>
      </c>
      <c r="D270" s="118" t="s">
        <v>500</v>
      </c>
      <c r="E270" s="117"/>
    </row>
    <row r="271" spans="3:5">
      <c r="C271" s="120">
        <v>13</v>
      </c>
      <c r="D271" s="118" t="s">
        <v>501</v>
      </c>
      <c r="E271" s="117"/>
    </row>
    <row r="272" spans="3:5">
      <c r="C272" s="120">
        <v>14</v>
      </c>
      <c r="D272" s="118" t="s">
        <v>502</v>
      </c>
      <c r="E272" s="117"/>
    </row>
    <row r="273" spans="3:5">
      <c r="C273" s="120">
        <v>15</v>
      </c>
      <c r="D273" s="118" t="s">
        <v>503</v>
      </c>
      <c r="E273" s="117"/>
    </row>
    <row r="274" spans="3:5">
      <c r="C274" s="120">
        <v>16</v>
      </c>
      <c r="D274" s="118" t="s">
        <v>504</v>
      </c>
      <c r="E274" s="117"/>
    </row>
    <row r="275" spans="3:5">
      <c r="C275" s="120">
        <v>17</v>
      </c>
      <c r="D275" s="118" t="s">
        <v>505</v>
      </c>
      <c r="E275" s="117"/>
    </row>
    <row r="276" spans="3:5">
      <c r="C276" s="120">
        <v>18</v>
      </c>
      <c r="D276" s="118" t="s">
        <v>506</v>
      </c>
      <c r="E276" s="117"/>
    </row>
    <row r="277" spans="3:5">
      <c r="C277" s="120">
        <v>19</v>
      </c>
      <c r="D277" s="118" t="s">
        <v>507</v>
      </c>
      <c r="E277" s="117"/>
    </row>
    <row r="278" spans="3:5">
      <c r="C278" s="120">
        <v>20</v>
      </c>
      <c r="D278" s="118" t="s">
        <v>508</v>
      </c>
      <c r="E278" s="117"/>
    </row>
    <row r="279" spans="3:5">
      <c r="C279" s="120">
        <v>21</v>
      </c>
      <c r="D279" s="118" t="s">
        <v>509</v>
      </c>
      <c r="E279" s="117"/>
    </row>
    <row r="280" spans="3:5">
      <c r="C280" s="120">
        <v>22</v>
      </c>
      <c r="D280" s="118" t="s">
        <v>510</v>
      </c>
      <c r="E280" s="117"/>
    </row>
    <row r="281" spans="3:5">
      <c r="C281" s="120">
        <v>23</v>
      </c>
      <c r="D281" s="118" t="s">
        <v>511</v>
      </c>
      <c r="E281" s="117"/>
    </row>
    <row r="282" spans="3:5">
      <c r="C282" s="120">
        <v>24</v>
      </c>
      <c r="D282" s="118" t="s">
        <v>512</v>
      </c>
      <c r="E282" s="117"/>
    </row>
    <row r="283" spans="3:5">
      <c r="C283" s="120">
        <v>25</v>
      </c>
      <c r="D283" s="118" t="s">
        <v>513</v>
      </c>
      <c r="E283" s="117"/>
    </row>
    <row r="284" spans="3:5">
      <c r="C284" s="120">
        <v>26</v>
      </c>
      <c r="D284" s="118" t="s">
        <v>514</v>
      </c>
      <c r="E284" s="117"/>
    </row>
    <row r="285" spans="3:5">
      <c r="C285" s="120">
        <v>27</v>
      </c>
      <c r="D285" s="118" t="s">
        <v>515</v>
      </c>
      <c r="E285" s="117"/>
    </row>
    <row r="286" spans="3:5">
      <c r="C286" s="120">
        <v>28</v>
      </c>
      <c r="D286" s="118" t="s">
        <v>516</v>
      </c>
      <c r="E286" s="117"/>
    </row>
    <row r="287" spans="3:5">
      <c r="C287" s="120">
        <v>29</v>
      </c>
      <c r="D287" s="118" t="s">
        <v>517</v>
      </c>
      <c r="E287" s="117"/>
    </row>
    <row r="288" spans="3:5">
      <c r="C288" s="120">
        <v>30</v>
      </c>
      <c r="D288" s="118" t="s">
        <v>518</v>
      </c>
      <c r="E288" s="117"/>
    </row>
    <row r="289" spans="3:5">
      <c r="C289" s="120">
        <v>31</v>
      </c>
      <c r="D289" s="118" t="s">
        <v>519</v>
      </c>
      <c r="E289" s="117"/>
    </row>
    <row r="290" spans="3:5">
      <c r="C290" s="120">
        <v>32</v>
      </c>
      <c r="D290" s="118" t="s">
        <v>520</v>
      </c>
      <c r="E290" s="117"/>
    </row>
    <row r="291" spans="3:5">
      <c r="C291" s="120">
        <v>33</v>
      </c>
      <c r="D291" s="118" t="s">
        <v>371</v>
      </c>
      <c r="E291" s="117"/>
    </row>
    <row r="292" spans="3:5">
      <c r="C292" s="120">
        <v>34</v>
      </c>
      <c r="D292" s="118" t="s">
        <v>521</v>
      </c>
      <c r="E292" s="117"/>
    </row>
    <row r="293" spans="3:5">
      <c r="C293" s="120"/>
      <c r="D293" s="118" t="s">
        <v>522</v>
      </c>
      <c r="E293" s="117"/>
    </row>
    <row r="294" spans="3:5">
      <c r="C294" s="120"/>
      <c r="D294" s="118" t="s">
        <v>15</v>
      </c>
      <c r="E294" s="117"/>
    </row>
    <row r="295" spans="3:5">
      <c r="C295" s="120">
        <v>1</v>
      </c>
      <c r="D295" s="118" t="s">
        <v>523</v>
      </c>
      <c r="E295" s="117"/>
    </row>
    <row r="296" spans="3:5">
      <c r="C296" s="120">
        <v>2</v>
      </c>
      <c r="D296" s="118" t="s">
        <v>524</v>
      </c>
      <c r="E296" s="117"/>
    </row>
    <row r="297" spans="3:5">
      <c r="C297" s="120">
        <v>3</v>
      </c>
      <c r="D297" s="118" t="s">
        <v>525</v>
      </c>
      <c r="E297" s="117"/>
    </row>
    <row r="298" spans="3:5">
      <c r="C298" s="120">
        <v>4</v>
      </c>
      <c r="D298" s="118" t="s">
        <v>526</v>
      </c>
      <c r="E298" s="117"/>
    </row>
    <row r="299" spans="3:5">
      <c r="C299" s="120">
        <v>5</v>
      </c>
      <c r="D299" s="118" t="s">
        <v>527</v>
      </c>
      <c r="E299" s="117"/>
    </row>
    <row r="300" spans="3:5">
      <c r="C300" s="120">
        <v>6</v>
      </c>
      <c r="D300" s="118" t="s">
        <v>371</v>
      </c>
      <c r="E300" s="117"/>
    </row>
    <row r="301" spans="3:5">
      <c r="C301" s="120"/>
      <c r="D301" s="118" t="s">
        <v>522</v>
      </c>
      <c r="E301" s="117"/>
    </row>
    <row r="302" spans="3:5">
      <c r="C302" s="120"/>
      <c r="D302" s="118" t="s">
        <v>15</v>
      </c>
      <c r="E302" s="117"/>
    </row>
    <row r="303" spans="3:5">
      <c r="C303" s="120"/>
      <c r="D303" s="118" t="s">
        <v>528</v>
      </c>
      <c r="E303" s="117"/>
    </row>
    <row r="304" spans="3:5">
      <c r="C304" s="120"/>
      <c r="D304" s="118" t="s">
        <v>529</v>
      </c>
      <c r="E304" s="117"/>
    </row>
    <row r="305" spans="3:5">
      <c r="C305" s="120"/>
      <c r="D305" s="118" t="s">
        <v>522</v>
      </c>
      <c r="E305" s="117"/>
    </row>
    <row r="306" spans="3:5">
      <c r="C306" s="120"/>
      <c r="D306" s="118" t="s">
        <v>15</v>
      </c>
      <c r="E306" s="117"/>
    </row>
    <row r="307" spans="3:5">
      <c r="C307" s="120"/>
      <c r="D307" s="118" t="s">
        <v>530</v>
      </c>
      <c r="E307" s="117"/>
    </row>
    <row r="308" spans="3:5">
      <c r="C308" s="120"/>
      <c r="D308" s="118" t="s">
        <v>531</v>
      </c>
      <c r="E308" s="117"/>
    </row>
    <row r="309" spans="3:5">
      <c r="C309" s="120"/>
      <c r="D309" s="121" t="s">
        <v>522</v>
      </c>
      <c r="E309" s="117"/>
    </row>
    <row r="310" spans="3:5">
      <c r="C310" s="120"/>
      <c r="D310" s="118" t="s">
        <v>15</v>
      </c>
      <c r="E310" s="117"/>
    </row>
    <row r="311" spans="3:5">
      <c r="C311" s="120"/>
      <c r="D311" s="121" t="s">
        <v>532</v>
      </c>
      <c r="E311" s="117"/>
    </row>
    <row r="312" spans="3:5" ht="27">
      <c r="C312" s="120"/>
      <c r="D312" s="121" t="s">
        <v>533</v>
      </c>
      <c r="E312" s="117"/>
    </row>
    <row r="313" spans="3:5">
      <c r="C313" s="120"/>
      <c r="D313" s="121" t="s">
        <v>534</v>
      </c>
      <c r="E313" s="117"/>
    </row>
    <row r="314" spans="3:5">
      <c r="C314" s="120"/>
      <c r="D314" s="122" t="s">
        <v>522</v>
      </c>
      <c r="E314" s="117"/>
    </row>
    <row r="315" spans="3:5">
      <c r="C315" s="120"/>
      <c r="D315" s="118" t="s">
        <v>15</v>
      </c>
      <c r="E315" s="117"/>
    </row>
    <row r="316" spans="3:5">
      <c r="C316" s="120"/>
      <c r="D316" s="121" t="s">
        <v>535</v>
      </c>
      <c r="E316" s="117"/>
    </row>
    <row r="317" spans="3:5">
      <c r="C317" s="120"/>
      <c r="D317" s="121" t="s">
        <v>536</v>
      </c>
      <c r="E317" s="117"/>
    </row>
    <row r="318" spans="3:5">
      <c r="C318" s="120"/>
      <c r="D318" s="121" t="s">
        <v>371</v>
      </c>
      <c r="E318" s="117"/>
    </row>
    <row r="319" spans="3:5">
      <c r="D319" s="115"/>
      <c r="E319" s="115"/>
    </row>
    <row r="320" spans="3:5">
      <c r="D320" s="122"/>
      <c r="E320" s="115"/>
    </row>
    <row r="321" spans="4:5">
      <c r="D321" s="123"/>
      <c r="E321" s="115"/>
    </row>
    <row r="322" spans="4:5">
      <c r="D322" s="123"/>
      <c r="E322" s="115"/>
    </row>
    <row r="323" spans="4:5">
      <c r="D323" s="123"/>
      <c r="E323" s="115"/>
    </row>
    <row r="324" spans="4:5">
      <c r="D324" s="123"/>
      <c r="E324" s="115"/>
    </row>
    <row r="325" spans="4:5">
      <c r="D325" s="123"/>
      <c r="E325" s="115"/>
    </row>
    <row r="326" spans="4:5">
      <c r="D326" s="123"/>
      <c r="E326" s="115"/>
    </row>
    <row r="327" spans="4:5">
      <c r="D327" s="123"/>
      <c r="E327" s="115"/>
    </row>
    <row r="328" spans="4:5">
      <c r="D328" s="123"/>
      <c r="E328" s="115"/>
    </row>
    <row r="329" spans="4:5">
      <c r="D329" s="123"/>
      <c r="E329" s="115"/>
    </row>
    <row r="330" spans="4:5">
      <c r="D330" s="123"/>
      <c r="E330" s="115"/>
    </row>
    <row r="331" spans="4:5">
      <c r="D331" s="123"/>
      <c r="E331" s="123"/>
    </row>
    <row r="332" spans="4:5">
      <c r="D332" s="123"/>
      <c r="E332" s="123"/>
    </row>
    <row r="333" spans="4:5">
      <c r="D333" s="123"/>
      <c r="E333" s="123"/>
    </row>
    <row r="334" spans="4:5">
      <c r="D334" s="122"/>
      <c r="E334" s="122"/>
    </row>
    <row r="335" spans="4:5">
      <c r="D335" s="122"/>
      <c r="E335" s="115"/>
    </row>
    <row r="336" spans="4:5">
      <c r="D336" s="123"/>
      <c r="E336" s="115"/>
    </row>
    <row r="337" spans="4:5">
      <c r="D337" s="123"/>
      <c r="E337" s="115"/>
    </row>
    <row r="338" spans="4:5">
      <c r="D338" s="123"/>
      <c r="E338" s="115"/>
    </row>
    <row r="339" spans="4:5">
      <c r="D339" s="123"/>
      <c r="E339" s="115"/>
    </row>
    <row r="340" spans="4:5">
      <c r="D340" s="123"/>
      <c r="E340" s="115"/>
    </row>
    <row r="341" spans="4:5">
      <c r="D341" s="123"/>
      <c r="E341" s="115"/>
    </row>
    <row r="342" spans="4:5">
      <c r="D342" s="123"/>
      <c r="E342" s="115"/>
    </row>
    <row r="343" spans="4:5">
      <c r="D343" s="123"/>
      <c r="E343" s="115"/>
    </row>
    <row r="344" spans="4:5">
      <c r="D344" s="123"/>
      <c r="E344" s="115"/>
    </row>
    <row r="345" spans="4:5">
      <c r="D345" s="123"/>
      <c r="E345" s="115"/>
    </row>
    <row r="346" spans="4:5">
      <c r="D346" s="123"/>
      <c r="E346" s="123"/>
    </row>
    <row r="347" spans="4:5">
      <c r="D347" s="123"/>
      <c r="E347" s="123"/>
    </row>
    <row r="348" spans="4:5">
      <c r="D348" s="115"/>
      <c r="E348" s="115"/>
    </row>
    <row r="349" spans="4:5">
      <c r="D349" s="115"/>
      <c r="E349" s="115"/>
    </row>
    <row r="350" spans="4:5">
      <c r="D350" s="115"/>
      <c r="E350" s="115"/>
    </row>
    <row r="351" spans="4:5">
      <c r="D351" s="115"/>
      <c r="E351" s="115"/>
    </row>
    <row r="352" spans="4:5">
      <c r="D352" s="115"/>
      <c r="E352" s="115"/>
    </row>
    <row r="353" spans="4:5">
      <c r="D353" s="115"/>
      <c r="E353" s="115"/>
    </row>
    <row r="354" spans="4:5">
      <c r="D354" s="115"/>
      <c r="E354" s="115"/>
    </row>
    <row r="355" spans="4:5">
      <c r="D355" s="115"/>
      <c r="E355" s="115"/>
    </row>
    <row r="356" spans="4:5">
      <c r="D356" s="115"/>
      <c r="E356" s="115"/>
    </row>
    <row r="357" spans="4:5">
      <c r="D357" s="115"/>
      <c r="E357" s="115"/>
    </row>
    <row r="358" spans="4:5">
      <c r="D358" s="115"/>
      <c r="E358" s="115"/>
    </row>
    <row r="359" spans="4:5">
      <c r="D359" s="115"/>
      <c r="E359" s="115"/>
    </row>
    <row r="360" spans="4:5">
      <c r="D360" s="115"/>
      <c r="E360" s="115"/>
    </row>
    <row r="361" spans="4:5">
      <c r="D361" s="115"/>
      <c r="E361" s="115"/>
    </row>
    <row r="362" spans="4:5">
      <c r="D362" s="115"/>
      <c r="E362" s="115"/>
    </row>
  </sheetData>
  <sheetProtection password="8A15" sheet="1" objects="1" scenarios="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&amp;R&amp;"ＭＳ ゴシック,標準"&amp;8平成３０年度</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7"/>
  <sheetViews>
    <sheetView view="pageBreakPreview" zoomScale="90" zoomScaleNormal="80" zoomScaleSheetLayoutView="90" workbookViewId="0">
      <selection activeCell="P3" sqref="P3:R13"/>
    </sheetView>
  </sheetViews>
  <sheetFormatPr defaultRowHeight="13.5"/>
  <cols>
    <col min="1" max="1" width="1.375" style="179" customWidth="1"/>
    <col min="2" max="2" width="5.875" style="179" customWidth="1"/>
    <col min="3" max="3" width="9.5" style="179" customWidth="1"/>
    <col min="4" max="4" width="6.75" style="179" customWidth="1"/>
    <col min="5" max="5" width="11.25" style="179" customWidth="1"/>
    <col min="6" max="6" width="3.5" style="179" customWidth="1"/>
    <col min="7" max="7" width="10.5" style="179" customWidth="1"/>
    <col min="8" max="8" width="11.125" style="179" customWidth="1"/>
    <col min="9" max="9" width="11" style="179" customWidth="1"/>
    <col min="10" max="11" width="9" style="179"/>
    <col min="12" max="12" width="7.625" style="179" customWidth="1"/>
    <col min="13" max="15" width="9" style="179"/>
    <col min="16" max="16" width="12.125" style="179" customWidth="1"/>
    <col min="17" max="17" width="6.75" style="179" customWidth="1"/>
    <col min="18" max="18" width="7" style="179" customWidth="1"/>
    <col min="19" max="256" width="9" style="179"/>
    <col min="257" max="257" width="1.375" style="179" customWidth="1"/>
    <col min="258" max="258" width="5.875" style="179" customWidth="1"/>
    <col min="259" max="259" width="9.5" style="179" customWidth="1"/>
    <col min="260" max="260" width="6.75" style="179" customWidth="1"/>
    <col min="261" max="261" width="11.25" style="179" customWidth="1"/>
    <col min="262" max="262" width="3.5" style="179" customWidth="1"/>
    <col min="263" max="263" width="10.5" style="179" customWidth="1"/>
    <col min="264" max="264" width="11.125" style="179" customWidth="1"/>
    <col min="265" max="265" width="11" style="179" customWidth="1"/>
    <col min="266" max="267" width="9" style="179"/>
    <col min="268" max="268" width="7.625" style="179" customWidth="1"/>
    <col min="269" max="271" width="9" style="179"/>
    <col min="272" max="272" width="12.125" style="179" customWidth="1"/>
    <col min="273" max="273" width="6.75" style="179" customWidth="1"/>
    <col min="274" max="274" width="7" style="179" customWidth="1"/>
    <col min="275" max="512" width="9" style="179"/>
    <col min="513" max="513" width="1.375" style="179" customWidth="1"/>
    <col min="514" max="514" width="5.875" style="179" customWidth="1"/>
    <col min="515" max="515" width="9.5" style="179" customWidth="1"/>
    <col min="516" max="516" width="6.75" style="179" customWidth="1"/>
    <col min="517" max="517" width="11.25" style="179" customWidth="1"/>
    <col min="518" max="518" width="3.5" style="179" customWidth="1"/>
    <col min="519" max="519" width="10.5" style="179" customWidth="1"/>
    <col min="520" max="520" width="11.125" style="179" customWidth="1"/>
    <col min="521" max="521" width="11" style="179" customWidth="1"/>
    <col min="522" max="523" width="9" style="179"/>
    <col min="524" max="524" width="7.625" style="179" customWidth="1"/>
    <col min="525" max="527" width="9" style="179"/>
    <col min="528" max="528" width="12.125" style="179" customWidth="1"/>
    <col min="529" max="529" width="6.75" style="179" customWidth="1"/>
    <col min="530" max="530" width="7" style="179" customWidth="1"/>
    <col min="531" max="768" width="9" style="179"/>
    <col min="769" max="769" width="1.375" style="179" customWidth="1"/>
    <col min="770" max="770" width="5.875" style="179" customWidth="1"/>
    <col min="771" max="771" width="9.5" style="179" customWidth="1"/>
    <col min="772" max="772" width="6.75" style="179" customWidth="1"/>
    <col min="773" max="773" width="11.25" style="179" customWidth="1"/>
    <col min="774" max="774" width="3.5" style="179" customWidth="1"/>
    <col min="775" max="775" width="10.5" style="179" customWidth="1"/>
    <col min="776" max="776" width="11.125" style="179" customWidth="1"/>
    <col min="777" max="777" width="11" style="179" customWidth="1"/>
    <col min="778" max="779" width="9" style="179"/>
    <col min="780" max="780" width="7.625" style="179" customWidth="1"/>
    <col min="781" max="783" width="9" style="179"/>
    <col min="784" max="784" width="12.125" style="179" customWidth="1"/>
    <col min="785" max="785" width="6.75" style="179" customWidth="1"/>
    <col min="786" max="786" width="7" style="179" customWidth="1"/>
    <col min="787" max="1024" width="9" style="179"/>
    <col min="1025" max="1025" width="1.375" style="179" customWidth="1"/>
    <col min="1026" max="1026" width="5.875" style="179" customWidth="1"/>
    <col min="1027" max="1027" width="9.5" style="179" customWidth="1"/>
    <col min="1028" max="1028" width="6.75" style="179" customWidth="1"/>
    <col min="1029" max="1029" width="11.25" style="179" customWidth="1"/>
    <col min="1030" max="1030" width="3.5" style="179" customWidth="1"/>
    <col min="1031" max="1031" width="10.5" style="179" customWidth="1"/>
    <col min="1032" max="1032" width="11.125" style="179" customWidth="1"/>
    <col min="1033" max="1033" width="11" style="179" customWidth="1"/>
    <col min="1034" max="1035" width="9" style="179"/>
    <col min="1036" max="1036" width="7.625" style="179" customWidth="1"/>
    <col min="1037" max="1039" width="9" style="179"/>
    <col min="1040" max="1040" width="12.125" style="179" customWidth="1"/>
    <col min="1041" max="1041" width="6.75" style="179" customWidth="1"/>
    <col min="1042" max="1042" width="7" style="179" customWidth="1"/>
    <col min="1043" max="1280" width="9" style="179"/>
    <col min="1281" max="1281" width="1.375" style="179" customWidth="1"/>
    <col min="1282" max="1282" width="5.875" style="179" customWidth="1"/>
    <col min="1283" max="1283" width="9.5" style="179" customWidth="1"/>
    <col min="1284" max="1284" width="6.75" style="179" customWidth="1"/>
    <col min="1285" max="1285" width="11.25" style="179" customWidth="1"/>
    <col min="1286" max="1286" width="3.5" style="179" customWidth="1"/>
    <col min="1287" max="1287" width="10.5" style="179" customWidth="1"/>
    <col min="1288" max="1288" width="11.125" style="179" customWidth="1"/>
    <col min="1289" max="1289" width="11" style="179" customWidth="1"/>
    <col min="1290" max="1291" width="9" style="179"/>
    <col min="1292" max="1292" width="7.625" style="179" customWidth="1"/>
    <col min="1293" max="1295" width="9" style="179"/>
    <col min="1296" max="1296" width="12.125" style="179" customWidth="1"/>
    <col min="1297" max="1297" width="6.75" style="179" customWidth="1"/>
    <col min="1298" max="1298" width="7" style="179" customWidth="1"/>
    <col min="1299" max="1536" width="9" style="179"/>
    <col min="1537" max="1537" width="1.375" style="179" customWidth="1"/>
    <col min="1538" max="1538" width="5.875" style="179" customWidth="1"/>
    <col min="1539" max="1539" width="9.5" style="179" customWidth="1"/>
    <col min="1540" max="1540" width="6.75" style="179" customWidth="1"/>
    <col min="1541" max="1541" width="11.25" style="179" customWidth="1"/>
    <col min="1542" max="1542" width="3.5" style="179" customWidth="1"/>
    <col min="1543" max="1543" width="10.5" style="179" customWidth="1"/>
    <col min="1544" max="1544" width="11.125" style="179" customWidth="1"/>
    <col min="1545" max="1545" width="11" style="179" customWidth="1"/>
    <col min="1546" max="1547" width="9" style="179"/>
    <col min="1548" max="1548" width="7.625" style="179" customWidth="1"/>
    <col min="1549" max="1551" width="9" style="179"/>
    <col min="1552" max="1552" width="12.125" style="179" customWidth="1"/>
    <col min="1553" max="1553" width="6.75" style="179" customWidth="1"/>
    <col min="1554" max="1554" width="7" style="179" customWidth="1"/>
    <col min="1555" max="1792" width="9" style="179"/>
    <col min="1793" max="1793" width="1.375" style="179" customWidth="1"/>
    <col min="1794" max="1794" width="5.875" style="179" customWidth="1"/>
    <col min="1795" max="1795" width="9.5" style="179" customWidth="1"/>
    <col min="1796" max="1796" width="6.75" style="179" customWidth="1"/>
    <col min="1797" max="1797" width="11.25" style="179" customWidth="1"/>
    <col min="1798" max="1798" width="3.5" style="179" customWidth="1"/>
    <col min="1799" max="1799" width="10.5" style="179" customWidth="1"/>
    <col min="1800" max="1800" width="11.125" style="179" customWidth="1"/>
    <col min="1801" max="1801" width="11" style="179" customWidth="1"/>
    <col min="1802" max="1803" width="9" style="179"/>
    <col min="1804" max="1804" width="7.625" style="179" customWidth="1"/>
    <col min="1805" max="1807" width="9" style="179"/>
    <col min="1808" max="1808" width="12.125" style="179" customWidth="1"/>
    <col min="1809" max="1809" width="6.75" style="179" customWidth="1"/>
    <col min="1810" max="1810" width="7" style="179" customWidth="1"/>
    <col min="1811" max="2048" width="9" style="179"/>
    <col min="2049" max="2049" width="1.375" style="179" customWidth="1"/>
    <col min="2050" max="2050" width="5.875" style="179" customWidth="1"/>
    <col min="2051" max="2051" width="9.5" style="179" customWidth="1"/>
    <col min="2052" max="2052" width="6.75" style="179" customWidth="1"/>
    <col min="2053" max="2053" width="11.25" style="179" customWidth="1"/>
    <col min="2054" max="2054" width="3.5" style="179" customWidth="1"/>
    <col min="2055" max="2055" width="10.5" style="179" customWidth="1"/>
    <col min="2056" max="2056" width="11.125" style="179" customWidth="1"/>
    <col min="2057" max="2057" width="11" style="179" customWidth="1"/>
    <col min="2058" max="2059" width="9" style="179"/>
    <col min="2060" max="2060" width="7.625" style="179" customWidth="1"/>
    <col min="2061" max="2063" width="9" style="179"/>
    <col min="2064" max="2064" width="12.125" style="179" customWidth="1"/>
    <col min="2065" max="2065" width="6.75" style="179" customWidth="1"/>
    <col min="2066" max="2066" width="7" style="179" customWidth="1"/>
    <col min="2067" max="2304" width="9" style="179"/>
    <col min="2305" max="2305" width="1.375" style="179" customWidth="1"/>
    <col min="2306" max="2306" width="5.875" style="179" customWidth="1"/>
    <col min="2307" max="2307" width="9.5" style="179" customWidth="1"/>
    <col min="2308" max="2308" width="6.75" style="179" customWidth="1"/>
    <col min="2309" max="2309" width="11.25" style="179" customWidth="1"/>
    <col min="2310" max="2310" width="3.5" style="179" customWidth="1"/>
    <col min="2311" max="2311" width="10.5" style="179" customWidth="1"/>
    <col min="2312" max="2312" width="11.125" style="179" customWidth="1"/>
    <col min="2313" max="2313" width="11" style="179" customWidth="1"/>
    <col min="2314" max="2315" width="9" style="179"/>
    <col min="2316" max="2316" width="7.625" style="179" customWidth="1"/>
    <col min="2317" max="2319" width="9" style="179"/>
    <col min="2320" max="2320" width="12.125" style="179" customWidth="1"/>
    <col min="2321" max="2321" width="6.75" style="179" customWidth="1"/>
    <col min="2322" max="2322" width="7" style="179" customWidth="1"/>
    <col min="2323" max="2560" width="9" style="179"/>
    <col min="2561" max="2561" width="1.375" style="179" customWidth="1"/>
    <col min="2562" max="2562" width="5.875" style="179" customWidth="1"/>
    <col min="2563" max="2563" width="9.5" style="179" customWidth="1"/>
    <col min="2564" max="2564" width="6.75" style="179" customWidth="1"/>
    <col min="2565" max="2565" width="11.25" style="179" customWidth="1"/>
    <col min="2566" max="2566" width="3.5" style="179" customWidth="1"/>
    <col min="2567" max="2567" width="10.5" style="179" customWidth="1"/>
    <col min="2568" max="2568" width="11.125" style="179" customWidth="1"/>
    <col min="2569" max="2569" width="11" style="179" customWidth="1"/>
    <col min="2570" max="2571" width="9" style="179"/>
    <col min="2572" max="2572" width="7.625" style="179" customWidth="1"/>
    <col min="2573" max="2575" width="9" style="179"/>
    <col min="2576" max="2576" width="12.125" style="179" customWidth="1"/>
    <col min="2577" max="2577" width="6.75" style="179" customWidth="1"/>
    <col min="2578" max="2578" width="7" style="179" customWidth="1"/>
    <col min="2579" max="2816" width="9" style="179"/>
    <col min="2817" max="2817" width="1.375" style="179" customWidth="1"/>
    <col min="2818" max="2818" width="5.875" style="179" customWidth="1"/>
    <col min="2819" max="2819" width="9.5" style="179" customWidth="1"/>
    <col min="2820" max="2820" width="6.75" style="179" customWidth="1"/>
    <col min="2821" max="2821" width="11.25" style="179" customWidth="1"/>
    <col min="2822" max="2822" width="3.5" style="179" customWidth="1"/>
    <col min="2823" max="2823" width="10.5" style="179" customWidth="1"/>
    <col min="2824" max="2824" width="11.125" style="179" customWidth="1"/>
    <col min="2825" max="2825" width="11" style="179" customWidth="1"/>
    <col min="2826" max="2827" width="9" style="179"/>
    <col min="2828" max="2828" width="7.625" style="179" customWidth="1"/>
    <col min="2829" max="2831" width="9" style="179"/>
    <col min="2832" max="2832" width="12.125" style="179" customWidth="1"/>
    <col min="2833" max="2833" width="6.75" style="179" customWidth="1"/>
    <col min="2834" max="2834" width="7" style="179" customWidth="1"/>
    <col min="2835" max="3072" width="9" style="179"/>
    <col min="3073" max="3073" width="1.375" style="179" customWidth="1"/>
    <col min="3074" max="3074" width="5.875" style="179" customWidth="1"/>
    <col min="3075" max="3075" width="9.5" style="179" customWidth="1"/>
    <col min="3076" max="3076" width="6.75" style="179" customWidth="1"/>
    <col min="3077" max="3077" width="11.25" style="179" customWidth="1"/>
    <col min="3078" max="3078" width="3.5" style="179" customWidth="1"/>
    <col min="3079" max="3079" width="10.5" style="179" customWidth="1"/>
    <col min="3080" max="3080" width="11.125" style="179" customWidth="1"/>
    <col min="3081" max="3081" width="11" style="179" customWidth="1"/>
    <col min="3082" max="3083" width="9" style="179"/>
    <col min="3084" max="3084" width="7.625" style="179" customWidth="1"/>
    <col min="3085" max="3087" width="9" style="179"/>
    <col min="3088" max="3088" width="12.125" style="179" customWidth="1"/>
    <col min="3089" max="3089" width="6.75" style="179" customWidth="1"/>
    <col min="3090" max="3090" width="7" style="179" customWidth="1"/>
    <col min="3091" max="3328" width="9" style="179"/>
    <col min="3329" max="3329" width="1.375" style="179" customWidth="1"/>
    <col min="3330" max="3330" width="5.875" style="179" customWidth="1"/>
    <col min="3331" max="3331" width="9.5" style="179" customWidth="1"/>
    <col min="3332" max="3332" width="6.75" style="179" customWidth="1"/>
    <col min="3333" max="3333" width="11.25" style="179" customWidth="1"/>
    <col min="3334" max="3334" width="3.5" style="179" customWidth="1"/>
    <col min="3335" max="3335" width="10.5" style="179" customWidth="1"/>
    <col min="3336" max="3336" width="11.125" style="179" customWidth="1"/>
    <col min="3337" max="3337" width="11" style="179" customWidth="1"/>
    <col min="3338" max="3339" width="9" style="179"/>
    <col min="3340" max="3340" width="7.625" style="179" customWidth="1"/>
    <col min="3341" max="3343" width="9" style="179"/>
    <col min="3344" max="3344" width="12.125" style="179" customWidth="1"/>
    <col min="3345" max="3345" width="6.75" style="179" customWidth="1"/>
    <col min="3346" max="3346" width="7" style="179" customWidth="1"/>
    <col min="3347" max="3584" width="9" style="179"/>
    <col min="3585" max="3585" width="1.375" style="179" customWidth="1"/>
    <col min="3586" max="3586" width="5.875" style="179" customWidth="1"/>
    <col min="3587" max="3587" width="9.5" style="179" customWidth="1"/>
    <col min="3588" max="3588" width="6.75" style="179" customWidth="1"/>
    <col min="3589" max="3589" width="11.25" style="179" customWidth="1"/>
    <col min="3590" max="3590" width="3.5" style="179" customWidth="1"/>
    <col min="3591" max="3591" width="10.5" style="179" customWidth="1"/>
    <col min="3592" max="3592" width="11.125" style="179" customWidth="1"/>
    <col min="3593" max="3593" width="11" style="179" customWidth="1"/>
    <col min="3594" max="3595" width="9" style="179"/>
    <col min="3596" max="3596" width="7.625" style="179" customWidth="1"/>
    <col min="3597" max="3599" width="9" style="179"/>
    <col min="3600" max="3600" width="12.125" style="179" customWidth="1"/>
    <col min="3601" max="3601" width="6.75" style="179" customWidth="1"/>
    <col min="3602" max="3602" width="7" style="179" customWidth="1"/>
    <col min="3603" max="3840" width="9" style="179"/>
    <col min="3841" max="3841" width="1.375" style="179" customWidth="1"/>
    <col min="3842" max="3842" width="5.875" style="179" customWidth="1"/>
    <col min="3843" max="3843" width="9.5" style="179" customWidth="1"/>
    <col min="3844" max="3844" width="6.75" style="179" customWidth="1"/>
    <col min="3845" max="3845" width="11.25" style="179" customWidth="1"/>
    <col min="3846" max="3846" width="3.5" style="179" customWidth="1"/>
    <col min="3847" max="3847" width="10.5" style="179" customWidth="1"/>
    <col min="3848" max="3848" width="11.125" style="179" customWidth="1"/>
    <col min="3849" max="3849" width="11" style="179" customWidth="1"/>
    <col min="3850" max="3851" width="9" style="179"/>
    <col min="3852" max="3852" width="7.625" style="179" customWidth="1"/>
    <col min="3853" max="3855" width="9" style="179"/>
    <col min="3856" max="3856" width="12.125" style="179" customWidth="1"/>
    <col min="3857" max="3857" width="6.75" style="179" customWidth="1"/>
    <col min="3858" max="3858" width="7" style="179" customWidth="1"/>
    <col min="3859" max="4096" width="9" style="179"/>
    <col min="4097" max="4097" width="1.375" style="179" customWidth="1"/>
    <col min="4098" max="4098" width="5.875" style="179" customWidth="1"/>
    <col min="4099" max="4099" width="9.5" style="179" customWidth="1"/>
    <col min="4100" max="4100" width="6.75" style="179" customWidth="1"/>
    <col min="4101" max="4101" width="11.25" style="179" customWidth="1"/>
    <col min="4102" max="4102" width="3.5" style="179" customWidth="1"/>
    <col min="4103" max="4103" width="10.5" style="179" customWidth="1"/>
    <col min="4104" max="4104" width="11.125" style="179" customWidth="1"/>
    <col min="4105" max="4105" width="11" style="179" customWidth="1"/>
    <col min="4106" max="4107" width="9" style="179"/>
    <col min="4108" max="4108" width="7.625" style="179" customWidth="1"/>
    <col min="4109" max="4111" width="9" style="179"/>
    <col min="4112" max="4112" width="12.125" style="179" customWidth="1"/>
    <col min="4113" max="4113" width="6.75" style="179" customWidth="1"/>
    <col min="4114" max="4114" width="7" style="179" customWidth="1"/>
    <col min="4115" max="4352" width="9" style="179"/>
    <col min="4353" max="4353" width="1.375" style="179" customWidth="1"/>
    <col min="4354" max="4354" width="5.875" style="179" customWidth="1"/>
    <col min="4355" max="4355" width="9.5" style="179" customWidth="1"/>
    <col min="4356" max="4356" width="6.75" style="179" customWidth="1"/>
    <col min="4357" max="4357" width="11.25" style="179" customWidth="1"/>
    <col min="4358" max="4358" width="3.5" style="179" customWidth="1"/>
    <col min="4359" max="4359" width="10.5" style="179" customWidth="1"/>
    <col min="4360" max="4360" width="11.125" style="179" customWidth="1"/>
    <col min="4361" max="4361" width="11" style="179" customWidth="1"/>
    <col min="4362" max="4363" width="9" style="179"/>
    <col min="4364" max="4364" width="7.625" style="179" customWidth="1"/>
    <col min="4365" max="4367" width="9" style="179"/>
    <col min="4368" max="4368" width="12.125" style="179" customWidth="1"/>
    <col min="4369" max="4369" width="6.75" style="179" customWidth="1"/>
    <col min="4370" max="4370" width="7" style="179" customWidth="1"/>
    <col min="4371" max="4608" width="9" style="179"/>
    <col min="4609" max="4609" width="1.375" style="179" customWidth="1"/>
    <col min="4610" max="4610" width="5.875" style="179" customWidth="1"/>
    <col min="4611" max="4611" width="9.5" style="179" customWidth="1"/>
    <col min="4612" max="4612" width="6.75" style="179" customWidth="1"/>
    <col min="4613" max="4613" width="11.25" style="179" customWidth="1"/>
    <col min="4614" max="4614" width="3.5" style="179" customWidth="1"/>
    <col min="4615" max="4615" width="10.5" style="179" customWidth="1"/>
    <col min="4616" max="4616" width="11.125" style="179" customWidth="1"/>
    <col min="4617" max="4617" width="11" style="179" customWidth="1"/>
    <col min="4618" max="4619" width="9" style="179"/>
    <col min="4620" max="4620" width="7.625" style="179" customWidth="1"/>
    <col min="4621" max="4623" width="9" style="179"/>
    <col min="4624" max="4624" width="12.125" style="179" customWidth="1"/>
    <col min="4625" max="4625" width="6.75" style="179" customWidth="1"/>
    <col min="4626" max="4626" width="7" style="179" customWidth="1"/>
    <col min="4627" max="4864" width="9" style="179"/>
    <col min="4865" max="4865" width="1.375" style="179" customWidth="1"/>
    <col min="4866" max="4866" width="5.875" style="179" customWidth="1"/>
    <col min="4867" max="4867" width="9.5" style="179" customWidth="1"/>
    <col min="4868" max="4868" width="6.75" style="179" customWidth="1"/>
    <col min="4869" max="4869" width="11.25" style="179" customWidth="1"/>
    <col min="4870" max="4870" width="3.5" style="179" customWidth="1"/>
    <col min="4871" max="4871" width="10.5" style="179" customWidth="1"/>
    <col min="4872" max="4872" width="11.125" style="179" customWidth="1"/>
    <col min="4873" max="4873" width="11" style="179" customWidth="1"/>
    <col min="4874" max="4875" width="9" style="179"/>
    <col min="4876" max="4876" width="7.625" style="179" customWidth="1"/>
    <col min="4877" max="4879" width="9" style="179"/>
    <col min="4880" max="4880" width="12.125" style="179" customWidth="1"/>
    <col min="4881" max="4881" width="6.75" style="179" customWidth="1"/>
    <col min="4882" max="4882" width="7" style="179" customWidth="1"/>
    <col min="4883" max="5120" width="9" style="179"/>
    <col min="5121" max="5121" width="1.375" style="179" customWidth="1"/>
    <col min="5122" max="5122" width="5.875" style="179" customWidth="1"/>
    <col min="5123" max="5123" width="9.5" style="179" customWidth="1"/>
    <col min="5124" max="5124" width="6.75" style="179" customWidth="1"/>
    <col min="5125" max="5125" width="11.25" style="179" customWidth="1"/>
    <col min="5126" max="5126" width="3.5" style="179" customWidth="1"/>
    <col min="5127" max="5127" width="10.5" style="179" customWidth="1"/>
    <col min="5128" max="5128" width="11.125" style="179" customWidth="1"/>
    <col min="5129" max="5129" width="11" style="179" customWidth="1"/>
    <col min="5130" max="5131" width="9" style="179"/>
    <col min="5132" max="5132" width="7.625" style="179" customWidth="1"/>
    <col min="5133" max="5135" width="9" style="179"/>
    <col min="5136" max="5136" width="12.125" style="179" customWidth="1"/>
    <col min="5137" max="5137" width="6.75" style="179" customWidth="1"/>
    <col min="5138" max="5138" width="7" style="179" customWidth="1"/>
    <col min="5139" max="5376" width="9" style="179"/>
    <col min="5377" max="5377" width="1.375" style="179" customWidth="1"/>
    <col min="5378" max="5378" width="5.875" style="179" customWidth="1"/>
    <col min="5379" max="5379" width="9.5" style="179" customWidth="1"/>
    <col min="5380" max="5380" width="6.75" style="179" customWidth="1"/>
    <col min="5381" max="5381" width="11.25" style="179" customWidth="1"/>
    <col min="5382" max="5382" width="3.5" style="179" customWidth="1"/>
    <col min="5383" max="5383" width="10.5" style="179" customWidth="1"/>
    <col min="5384" max="5384" width="11.125" style="179" customWidth="1"/>
    <col min="5385" max="5385" width="11" style="179" customWidth="1"/>
    <col min="5386" max="5387" width="9" style="179"/>
    <col min="5388" max="5388" width="7.625" style="179" customWidth="1"/>
    <col min="5389" max="5391" width="9" style="179"/>
    <col min="5392" max="5392" width="12.125" style="179" customWidth="1"/>
    <col min="5393" max="5393" width="6.75" style="179" customWidth="1"/>
    <col min="5394" max="5394" width="7" style="179" customWidth="1"/>
    <col min="5395" max="5632" width="9" style="179"/>
    <col min="5633" max="5633" width="1.375" style="179" customWidth="1"/>
    <col min="5634" max="5634" width="5.875" style="179" customWidth="1"/>
    <col min="5635" max="5635" width="9.5" style="179" customWidth="1"/>
    <col min="5636" max="5636" width="6.75" style="179" customWidth="1"/>
    <col min="5637" max="5637" width="11.25" style="179" customWidth="1"/>
    <col min="5638" max="5638" width="3.5" style="179" customWidth="1"/>
    <col min="5639" max="5639" width="10.5" style="179" customWidth="1"/>
    <col min="5640" max="5640" width="11.125" style="179" customWidth="1"/>
    <col min="5641" max="5641" width="11" style="179" customWidth="1"/>
    <col min="5642" max="5643" width="9" style="179"/>
    <col min="5644" max="5644" width="7.625" style="179" customWidth="1"/>
    <col min="5645" max="5647" width="9" style="179"/>
    <col min="5648" max="5648" width="12.125" style="179" customWidth="1"/>
    <col min="5649" max="5649" width="6.75" style="179" customWidth="1"/>
    <col min="5650" max="5650" width="7" style="179" customWidth="1"/>
    <col min="5651" max="5888" width="9" style="179"/>
    <col min="5889" max="5889" width="1.375" style="179" customWidth="1"/>
    <col min="5890" max="5890" width="5.875" style="179" customWidth="1"/>
    <col min="5891" max="5891" width="9.5" style="179" customWidth="1"/>
    <col min="5892" max="5892" width="6.75" style="179" customWidth="1"/>
    <col min="5893" max="5893" width="11.25" style="179" customWidth="1"/>
    <col min="5894" max="5894" width="3.5" style="179" customWidth="1"/>
    <col min="5895" max="5895" width="10.5" style="179" customWidth="1"/>
    <col min="5896" max="5896" width="11.125" style="179" customWidth="1"/>
    <col min="5897" max="5897" width="11" style="179" customWidth="1"/>
    <col min="5898" max="5899" width="9" style="179"/>
    <col min="5900" max="5900" width="7.625" style="179" customWidth="1"/>
    <col min="5901" max="5903" width="9" style="179"/>
    <col min="5904" max="5904" width="12.125" style="179" customWidth="1"/>
    <col min="5905" max="5905" width="6.75" style="179" customWidth="1"/>
    <col min="5906" max="5906" width="7" style="179" customWidth="1"/>
    <col min="5907" max="6144" width="9" style="179"/>
    <col min="6145" max="6145" width="1.375" style="179" customWidth="1"/>
    <col min="6146" max="6146" width="5.875" style="179" customWidth="1"/>
    <col min="6147" max="6147" width="9.5" style="179" customWidth="1"/>
    <col min="6148" max="6148" width="6.75" style="179" customWidth="1"/>
    <col min="6149" max="6149" width="11.25" style="179" customWidth="1"/>
    <col min="6150" max="6150" width="3.5" style="179" customWidth="1"/>
    <col min="6151" max="6151" width="10.5" style="179" customWidth="1"/>
    <col min="6152" max="6152" width="11.125" style="179" customWidth="1"/>
    <col min="6153" max="6153" width="11" style="179" customWidth="1"/>
    <col min="6154" max="6155" width="9" style="179"/>
    <col min="6156" max="6156" width="7.625" style="179" customWidth="1"/>
    <col min="6157" max="6159" width="9" style="179"/>
    <col min="6160" max="6160" width="12.125" style="179" customWidth="1"/>
    <col min="6161" max="6161" width="6.75" style="179" customWidth="1"/>
    <col min="6162" max="6162" width="7" style="179" customWidth="1"/>
    <col min="6163" max="6400" width="9" style="179"/>
    <col min="6401" max="6401" width="1.375" style="179" customWidth="1"/>
    <col min="6402" max="6402" width="5.875" style="179" customWidth="1"/>
    <col min="6403" max="6403" width="9.5" style="179" customWidth="1"/>
    <col min="6404" max="6404" width="6.75" style="179" customWidth="1"/>
    <col min="6405" max="6405" width="11.25" style="179" customWidth="1"/>
    <col min="6406" max="6406" width="3.5" style="179" customWidth="1"/>
    <col min="6407" max="6407" width="10.5" style="179" customWidth="1"/>
    <col min="6408" max="6408" width="11.125" style="179" customWidth="1"/>
    <col min="6409" max="6409" width="11" style="179" customWidth="1"/>
    <col min="6410" max="6411" width="9" style="179"/>
    <col min="6412" max="6412" width="7.625" style="179" customWidth="1"/>
    <col min="6413" max="6415" width="9" style="179"/>
    <col min="6416" max="6416" width="12.125" style="179" customWidth="1"/>
    <col min="6417" max="6417" width="6.75" style="179" customWidth="1"/>
    <col min="6418" max="6418" width="7" style="179" customWidth="1"/>
    <col min="6419" max="6656" width="9" style="179"/>
    <col min="6657" max="6657" width="1.375" style="179" customWidth="1"/>
    <col min="6658" max="6658" width="5.875" style="179" customWidth="1"/>
    <col min="6659" max="6659" width="9.5" style="179" customWidth="1"/>
    <col min="6660" max="6660" width="6.75" style="179" customWidth="1"/>
    <col min="6661" max="6661" width="11.25" style="179" customWidth="1"/>
    <col min="6662" max="6662" width="3.5" style="179" customWidth="1"/>
    <col min="6663" max="6663" width="10.5" style="179" customWidth="1"/>
    <col min="6664" max="6664" width="11.125" style="179" customWidth="1"/>
    <col min="6665" max="6665" width="11" style="179" customWidth="1"/>
    <col min="6666" max="6667" width="9" style="179"/>
    <col min="6668" max="6668" width="7.625" style="179" customWidth="1"/>
    <col min="6669" max="6671" width="9" style="179"/>
    <col min="6672" max="6672" width="12.125" style="179" customWidth="1"/>
    <col min="6673" max="6673" width="6.75" style="179" customWidth="1"/>
    <col min="6674" max="6674" width="7" style="179" customWidth="1"/>
    <col min="6675" max="6912" width="9" style="179"/>
    <col min="6913" max="6913" width="1.375" style="179" customWidth="1"/>
    <col min="6914" max="6914" width="5.875" style="179" customWidth="1"/>
    <col min="6915" max="6915" width="9.5" style="179" customWidth="1"/>
    <col min="6916" max="6916" width="6.75" style="179" customWidth="1"/>
    <col min="6917" max="6917" width="11.25" style="179" customWidth="1"/>
    <col min="6918" max="6918" width="3.5" style="179" customWidth="1"/>
    <col min="6919" max="6919" width="10.5" style="179" customWidth="1"/>
    <col min="6920" max="6920" width="11.125" style="179" customWidth="1"/>
    <col min="6921" max="6921" width="11" style="179" customWidth="1"/>
    <col min="6922" max="6923" width="9" style="179"/>
    <col min="6924" max="6924" width="7.625" style="179" customWidth="1"/>
    <col min="6925" max="6927" width="9" style="179"/>
    <col min="6928" max="6928" width="12.125" style="179" customWidth="1"/>
    <col min="6929" max="6929" width="6.75" style="179" customWidth="1"/>
    <col min="6930" max="6930" width="7" style="179" customWidth="1"/>
    <col min="6931" max="7168" width="9" style="179"/>
    <col min="7169" max="7169" width="1.375" style="179" customWidth="1"/>
    <col min="7170" max="7170" width="5.875" style="179" customWidth="1"/>
    <col min="7171" max="7171" width="9.5" style="179" customWidth="1"/>
    <col min="7172" max="7172" width="6.75" style="179" customWidth="1"/>
    <col min="7173" max="7173" width="11.25" style="179" customWidth="1"/>
    <col min="7174" max="7174" width="3.5" style="179" customWidth="1"/>
    <col min="7175" max="7175" width="10.5" style="179" customWidth="1"/>
    <col min="7176" max="7176" width="11.125" style="179" customWidth="1"/>
    <col min="7177" max="7177" width="11" style="179" customWidth="1"/>
    <col min="7178" max="7179" width="9" style="179"/>
    <col min="7180" max="7180" width="7.625" style="179" customWidth="1"/>
    <col min="7181" max="7183" width="9" style="179"/>
    <col min="7184" max="7184" width="12.125" style="179" customWidth="1"/>
    <col min="7185" max="7185" width="6.75" style="179" customWidth="1"/>
    <col min="7186" max="7186" width="7" style="179" customWidth="1"/>
    <col min="7187" max="7424" width="9" style="179"/>
    <col min="7425" max="7425" width="1.375" style="179" customWidth="1"/>
    <col min="7426" max="7426" width="5.875" style="179" customWidth="1"/>
    <col min="7427" max="7427" width="9.5" style="179" customWidth="1"/>
    <col min="7428" max="7428" width="6.75" style="179" customWidth="1"/>
    <col min="7429" max="7429" width="11.25" style="179" customWidth="1"/>
    <col min="7430" max="7430" width="3.5" style="179" customWidth="1"/>
    <col min="7431" max="7431" width="10.5" style="179" customWidth="1"/>
    <col min="7432" max="7432" width="11.125" style="179" customWidth="1"/>
    <col min="7433" max="7433" width="11" style="179" customWidth="1"/>
    <col min="7434" max="7435" width="9" style="179"/>
    <col min="7436" max="7436" width="7.625" style="179" customWidth="1"/>
    <col min="7437" max="7439" width="9" style="179"/>
    <col min="7440" max="7440" width="12.125" style="179" customWidth="1"/>
    <col min="7441" max="7441" width="6.75" style="179" customWidth="1"/>
    <col min="7442" max="7442" width="7" style="179" customWidth="1"/>
    <col min="7443" max="7680" width="9" style="179"/>
    <col min="7681" max="7681" width="1.375" style="179" customWidth="1"/>
    <col min="7682" max="7682" width="5.875" style="179" customWidth="1"/>
    <col min="7683" max="7683" width="9.5" style="179" customWidth="1"/>
    <col min="7684" max="7684" width="6.75" style="179" customWidth="1"/>
    <col min="7685" max="7685" width="11.25" style="179" customWidth="1"/>
    <col min="7686" max="7686" width="3.5" style="179" customWidth="1"/>
    <col min="7687" max="7687" width="10.5" style="179" customWidth="1"/>
    <col min="7688" max="7688" width="11.125" style="179" customWidth="1"/>
    <col min="7689" max="7689" width="11" style="179" customWidth="1"/>
    <col min="7690" max="7691" width="9" style="179"/>
    <col min="7692" max="7692" width="7.625" style="179" customWidth="1"/>
    <col min="7693" max="7695" width="9" style="179"/>
    <col min="7696" max="7696" width="12.125" style="179" customWidth="1"/>
    <col min="7697" max="7697" width="6.75" style="179" customWidth="1"/>
    <col min="7698" max="7698" width="7" style="179" customWidth="1"/>
    <col min="7699" max="7936" width="9" style="179"/>
    <col min="7937" max="7937" width="1.375" style="179" customWidth="1"/>
    <col min="7938" max="7938" width="5.875" style="179" customWidth="1"/>
    <col min="7939" max="7939" width="9.5" style="179" customWidth="1"/>
    <col min="7940" max="7940" width="6.75" style="179" customWidth="1"/>
    <col min="7941" max="7941" width="11.25" style="179" customWidth="1"/>
    <col min="7942" max="7942" width="3.5" style="179" customWidth="1"/>
    <col min="7943" max="7943" width="10.5" style="179" customWidth="1"/>
    <col min="7944" max="7944" width="11.125" style="179" customWidth="1"/>
    <col min="7945" max="7945" width="11" style="179" customWidth="1"/>
    <col min="7946" max="7947" width="9" style="179"/>
    <col min="7948" max="7948" width="7.625" style="179" customWidth="1"/>
    <col min="7949" max="7951" width="9" style="179"/>
    <col min="7952" max="7952" width="12.125" style="179" customWidth="1"/>
    <col min="7953" max="7953" width="6.75" style="179" customWidth="1"/>
    <col min="7954" max="7954" width="7" style="179" customWidth="1"/>
    <col min="7955" max="8192" width="9" style="179"/>
    <col min="8193" max="8193" width="1.375" style="179" customWidth="1"/>
    <col min="8194" max="8194" width="5.875" style="179" customWidth="1"/>
    <col min="8195" max="8195" width="9.5" style="179" customWidth="1"/>
    <col min="8196" max="8196" width="6.75" style="179" customWidth="1"/>
    <col min="8197" max="8197" width="11.25" style="179" customWidth="1"/>
    <col min="8198" max="8198" width="3.5" style="179" customWidth="1"/>
    <col min="8199" max="8199" width="10.5" style="179" customWidth="1"/>
    <col min="8200" max="8200" width="11.125" style="179" customWidth="1"/>
    <col min="8201" max="8201" width="11" style="179" customWidth="1"/>
    <col min="8202" max="8203" width="9" style="179"/>
    <col min="8204" max="8204" width="7.625" style="179" customWidth="1"/>
    <col min="8205" max="8207" width="9" style="179"/>
    <col min="8208" max="8208" width="12.125" style="179" customWidth="1"/>
    <col min="8209" max="8209" width="6.75" style="179" customWidth="1"/>
    <col min="8210" max="8210" width="7" style="179" customWidth="1"/>
    <col min="8211" max="8448" width="9" style="179"/>
    <col min="8449" max="8449" width="1.375" style="179" customWidth="1"/>
    <col min="8450" max="8450" width="5.875" style="179" customWidth="1"/>
    <col min="8451" max="8451" width="9.5" style="179" customWidth="1"/>
    <col min="8452" max="8452" width="6.75" style="179" customWidth="1"/>
    <col min="8453" max="8453" width="11.25" style="179" customWidth="1"/>
    <col min="8454" max="8454" width="3.5" style="179" customWidth="1"/>
    <col min="8455" max="8455" width="10.5" style="179" customWidth="1"/>
    <col min="8456" max="8456" width="11.125" style="179" customWidth="1"/>
    <col min="8457" max="8457" width="11" style="179" customWidth="1"/>
    <col min="8458" max="8459" width="9" style="179"/>
    <col min="8460" max="8460" width="7.625" style="179" customWidth="1"/>
    <col min="8461" max="8463" width="9" style="179"/>
    <col min="8464" max="8464" width="12.125" style="179" customWidth="1"/>
    <col min="8465" max="8465" width="6.75" style="179" customWidth="1"/>
    <col min="8466" max="8466" width="7" style="179" customWidth="1"/>
    <col min="8467" max="8704" width="9" style="179"/>
    <col min="8705" max="8705" width="1.375" style="179" customWidth="1"/>
    <col min="8706" max="8706" width="5.875" style="179" customWidth="1"/>
    <col min="8707" max="8707" width="9.5" style="179" customWidth="1"/>
    <col min="8708" max="8708" width="6.75" style="179" customWidth="1"/>
    <col min="8709" max="8709" width="11.25" style="179" customWidth="1"/>
    <col min="8710" max="8710" width="3.5" style="179" customWidth="1"/>
    <col min="8711" max="8711" width="10.5" style="179" customWidth="1"/>
    <col min="8712" max="8712" width="11.125" style="179" customWidth="1"/>
    <col min="8713" max="8713" width="11" style="179" customWidth="1"/>
    <col min="8714" max="8715" width="9" style="179"/>
    <col min="8716" max="8716" width="7.625" style="179" customWidth="1"/>
    <col min="8717" max="8719" width="9" style="179"/>
    <col min="8720" max="8720" width="12.125" style="179" customWidth="1"/>
    <col min="8721" max="8721" width="6.75" style="179" customWidth="1"/>
    <col min="8722" max="8722" width="7" style="179" customWidth="1"/>
    <col min="8723" max="8960" width="9" style="179"/>
    <col min="8961" max="8961" width="1.375" style="179" customWidth="1"/>
    <col min="8962" max="8962" width="5.875" style="179" customWidth="1"/>
    <col min="8963" max="8963" width="9.5" style="179" customWidth="1"/>
    <col min="8964" max="8964" width="6.75" style="179" customWidth="1"/>
    <col min="8965" max="8965" width="11.25" style="179" customWidth="1"/>
    <col min="8966" max="8966" width="3.5" style="179" customWidth="1"/>
    <col min="8967" max="8967" width="10.5" style="179" customWidth="1"/>
    <col min="8968" max="8968" width="11.125" style="179" customWidth="1"/>
    <col min="8969" max="8969" width="11" style="179" customWidth="1"/>
    <col min="8970" max="8971" width="9" style="179"/>
    <col min="8972" max="8972" width="7.625" style="179" customWidth="1"/>
    <col min="8973" max="8975" width="9" style="179"/>
    <col min="8976" max="8976" width="12.125" style="179" customWidth="1"/>
    <col min="8977" max="8977" width="6.75" style="179" customWidth="1"/>
    <col min="8978" max="8978" width="7" style="179" customWidth="1"/>
    <col min="8979" max="9216" width="9" style="179"/>
    <col min="9217" max="9217" width="1.375" style="179" customWidth="1"/>
    <col min="9218" max="9218" width="5.875" style="179" customWidth="1"/>
    <col min="9219" max="9219" width="9.5" style="179" customWidth="1"/>
    <col min="9220" max="9220" width="6.75" style="179" customWidth="1"/>
    <col min="9221" max="9221" width="11.25" style="179" customWidth="1"/>
    <col min="9222" max="9222" width="3.5" style="179" customWidth="1"/>
    <col min="9223" max="9223" width="10.5" style="179" customWidth="1"/>
    <col min="9224" max="9224" width="11.125" style="179" customWidth="1"/>
    <col min="9225" max="9225" width="11" style="179" customWidth="1"/>
    <col min="9226" max="9227" width="9" style="179"/>
    <col min="9228" max="9228" width="7.625" style="179" customWidth="1"/>
    <col min="9229" max="9231" width="9" style="179"/>
    <col min="9232" max="9232" width="12.125" style="179" customWidth="1"/>
    <col min="9233" max="9233" width="6.75" style="179" customWidth="1"/>
    <col min="9234" max="9234" width="7" style="179" customWidth="1"/>
    <col min="9235" max="9472" width="9" style="179"/>
    <col min="9473" max="9473" width="1.375" style="179" customWidth="1"/>
    <col min="9474" max="9474" width="5.875" style="179" customWidth="1"/>
    <col min="9475" max="9475" width="9.5" style="179" customWidth="1"/>
    <col min="9476" max="9476" width="6.75" style="179" customWidth="1"/>
    <col min="9477" max="9477" width="11.25" style="179" customWidth="1"/>
    <col min="9478" max="9478" width="3.5" style="179" customWidth="1"/>
    <col min="9479" max="9479" width="10.5" style="179" customWidth="1"/>
    <col min="9480" max="9480" width="11.125" style="179" customWidth="1"/>
    <col min="9481" max="9481" width="11" style="179" customWidth="1"/>
    <col min="9482" max="9483" width="9" style="179"/>
    <col min="9484" max="9484" width="7.625" style="179" customWidth="1"/>
    <col min="9485" max="9487" width="9" style="179"/>
    <col min="9488" max="9488" width="12.125" style="179" customWidth="1"/>
    <col min="9489" max="9489" width="6.75" style="179" customWidth="1"/>
    <col min="9490" max="9490" width="7" style="179" customWidth="1"/>
    <col min="9491" max="9728" width="9" style="179"/>
    <col min="9729" max="9729" width="1.375" style="179" customWidth="1"/>
    <col min="9730" max="9730" width="5.875" style="179" customWidth="1"/>
    <col min="9731" max="9731" width="9.5" style="179" customWidth="1"/>
    <col min="9732" max="9732" width="6.75" style="179" customWidth="1"/>
    <col min="9733" max="9733" width="11.25" style="179" customWidth="1"/>
    <col min="9734" max="9734" width="3.5" style="179" customWidth="1"/>
    <col min="9735" max="9735" width="10.5" style="179" customWidth="1"/>
    <col min="9736" max="9736" width="11.125" style="179" customWidth="1"/>
    <col min="9737" max="9737" width="11" style="179" customWidth="1"/>
    <col min="9738" max="9739" width="9" style="179"/>
    <col min="9740" max="9740" width="7.625" style="179" customWidth="1"/>
    <col min="9741" max="9743" width="9" style="179"/>
    <col min="9744" max="9744" width="12.125" style="179" customWidth="1"/>
    <col min="9745" max="9745" width="6.75" style="179" customWidth="1"/>
    <col min="9746" max="9746" width="7" style="179" customWidth="1"/>
    <col min="9747" max="9984" width="9" style="179"/>
    <col min="9985" max="9985" width="1.375" style="179" customWidth="1"/>
    <col min="9986" max="9986" width="5.875" style="179" customWidth="1"/>
    <col min="9987" max="9987" width="9.5" style="179" customWidth="1"/>
    <col min="9988" max="9988" width="6.75" style="179" customWidth="1"/>
    <col min="9989" max="9989" width="11.25" style="179" customWidth="1"/>
    <col min="9990" max="9990" width="3.5" style="179" customWidth="1"/>
    <col min="9991" max="9991" width="10.5" style="179" customWidth="1"/>
    <col min="9992" max="9992" width="11.125" style="179" customWidth="1"/>
    <col min="9993" max="9993" width="11" style="179" customWidth="1"/>
    <col min="9994" max="9995" width="9" style="179"/>
    <col min="9996" max="9996" width="7.625" style="179" customWidth="1"/>
    <col min="9997" max="9999" width="9" style="179"/>
    <col min="10000" max="10000" width="12.125" style="179" customWidth="1"/>
    <col min="10001" max="10001" width="6.75" style="179" customWidth="1"/>
    <col min="10002" max="10002" width="7" style="179" customWidth="1"/>
    <col min="10003" max="10240" width="9" style="179"/>
    <col min="10241" max="10241" width="1.375" style="179" customWidth="1"/>
    <col min="10242" max="10242" width="5.875" style="179" customWidth="1"/>
    <col min="10243" max="10243" width="9.5" style="179" customWidth="1"/>
    <col min="10244" max="10244" width="6.75" style="179" customWidth="1"/>
    <col min="10245" max="10245" width="11.25" style="179" customWidth="1"/>
    <col min="10246" max="10246" width="3.5" style="179" customWidth="1"/>
    <col min="10247" max="10247" width="10.5" style="179" customWidth="1"/>
    <col min="10248" max="10248" width="11.125" style="179" customWidth="1"/>
    <col min="10249" max="10249" width="11" style="179" customWidth="1"/>
    <col min="10250" max="10251" width="9" style="179"/>
    <col min="10252" max="10252" width="7.625" style="179" customWidth="1"/>
    <col min="10253" max="10255" width="9" style="179"/>
    <col min="10256" max="10256" width="12.125" style="179" customWidth="1"/>
    <col min="10257" max="10257" width="6.75" style="179" customWidth="1"/>
    <col min="10258" max="10258" width="7" style="179" customWidth="1"/>
    <col min="10259" max="10496" width="9" style="179"/>
    <col min="10497" max="10497" width="1.375" style="179" customWidth="1"/>
    <col min="10498" max="10498" width="5.875" style="179" customWidth="1"/>
    <col min="10499" max="10499" width="9.5" style="179" customWidth="1"/>
    <col min="10500" max="10500" width="6.75" style="179" customWidth="1"/>
    <col min="10501" max="10501" width="11.25" style="179" customWidth="1"/>
    <col min="10502" max="10502" width="3.5" style="179" customWidth="1"/>
    <col min="10503" max="10503" width="10.5" style="179" customWidth="1"/>
    <col min="10504" max="10504" width="11.125" style="179" customWidth="1"/>
    <col min="10505" max="10505" width="11" style="179" customWidth="1"/>
    <col min="10506" max="10507" width="9" style="179"/>
    <col min="10508" max="10508" width="7.625" style="179" customWidth="1"/>
    <col min="10509" max="10511" width="9" style="179"/>
    <col min="10512" max="10512" width="12.125" style="179" customWidth="1"/>
    <col min="10513" max="10513" width="6.75" style="179" customWidth="1"/>
    <col min="10514" max="10514" width="7" style="179" customWidth="1"/>
    <col min="10515" max="10752" width="9" style="179"/>
    <col min="10753" max="10753" width="1.375" style="179" customWidth="1"/>
    <col min="10754" max="10754" width="5.875" style="179" customWidth="1"/>
    <col min="10755" max="10755" width="9.5" style="179" customWidth="1"/>
    <col min="10756" max="10756" width="6.75" style="179" customWidth="1"/>
    <col min="10757" max="10757" width="11.25" style="179" customWidth="1"/>
    <col min="10758" max="10758" width="3.5" style="179" customWidth="1"/>
    <col min="10759" max="10759" width="10.5" style="179" customWidth="1"/>
    <col min="10760" max="10760" width="11.125" style="179" customWidth="1"/>
    <col min="10761" max="10761" width="11" style="179" customWidth="1"/>
    <col min="10762" max="10763" width="9" style="179"/>
    <col min="10764" max="10764" width="7.625" style="179" customWidth="1"/>
    <col min="10765" max="10767" width="9" style="179"/>
    <col min="10768" max="10768" width="12.125" style="179" customWidth="1"/>
    <col min="10769" max="10769" width="6.75" style="179" customWidth="1"/>
    <col min="10770" max="10770" width="7" style="179" customWidth="1"/>
    <col min="10771" max="11008" width="9" style="179"/>
    <col min="11009" max="11009" width="1.375" style="179" customWidth="1"/>
    <col min="11010" max="11010" width="5.875" style="179" customWidth="1"/>
    <col min="11011" max="11011" width="9.5" style="179" customWidth="1"/>
    <col min="11012" max="11012" width="6.75" style="179" customWidth="1"/>
    <col min="11013" max="11013" width="11.25" style="179" customWidth="1"/>
    <col min="11014" max="11014" width="3.5" style="179" customWidth="1"/>
    <col min="11015" max="11015" width="10.5" style="179" customWidth="1"/>
    <col min="11016" max="11016" width="11.125" style="179" customWidth="1"/>
    <col min="11017" max="11017" width="11" style="179" customWidth="1"/>
    <col min="11018" max="11019" width="9" style="179"/>
    <col min="11020" max="11020" width="7.625" style="179" customWidth="1"/>
    <col min="11021" max="11023" width="9" style="179"/>
    <col min="11024" max="11024" width="12.125" style="179" customWidth="1"/>
    <col min="11025" max="11025" width="6.75" style="179" customWidth="1"/>
    <col min="11026" max="11026" width="7" style="179" customWidth="1"/>
    <col min="11027" max="11264" width="9" style="179"/>
    <col min="11265" max="11265" width="1.375" style="179" customWidth="1"/>
    <col min="11266" max="11266" width="5.875" style="179" customWidth="1"/>
    <col min="11267" max="11267" width="9.5" style="179" customWidth="1"/>
    <col min="11268" max="11268" width="6.75" style="179" customWidth="1"/>
    <col min="11269" max="11269" width="11.25" style="179" customWidth="1"/>
    <col min="11270" max="11270" width="3.5" style="179" customWidth="1"/>
    <col min="11271" max="11271" width="10.5" style="179" customWidth="1"/>
    <col min="11272" max="11272" width="11.125" style="179" customWidth="1"/>
    <col min="11273" max="11273" width="11" style="179" customWidth="1"/>
    <col min="11274" max="11275" width="9" style="179"/>
    <col min="11276" max="11276" width="7.625" style="179" customWidth="1"/>
    <col min="11277" max="11279" width="9" style="179"/>
    <col min="11280" max="11280" width="12.125" style="179" customWidth="1"/>
    <col min="11281" max="11281" width="6.75" style="179" customWidth="1"/>
    <col min="11282" max="11282" width="7" style="179" customWidth="1"/>
    <col min="11283" max="11520" width="9" style="179"/>
    <col min="11521" max="11521" width="1.375" style="179" customWidth="1"/>
    <col min="11522" max="11522" width="5.875" style="179" customWidth="1"/>
    <col min="11523" max="11523" width="9.5" style="179" customWidth="1"/>
    <col min="11524" max="11524" width="6.75" style="179" customWidth="1"/>
    <col min="11525" max="11525" width="11.25" style="179" customWidth="1"/>
    <col min="11526" max="11526" width="3.5" style="179" customWidth="1"/>
    <col min="11527" max="11527" width="10.5" style="179" customWidth="1"/>
    <col min="11528" max="11528" width="11.125" style="179" customWidth="1"/>
    <col min="11529" max="11529" width="11" style="179" customWidth="1"/>
    <col min="11530" max="11531" width="9" style="179"/>
    <col min="11532" max="11532" width="7.625" style="179" customWidth="1"/>
    <col min="11533" max="11535" width="9" style="179"/>
    <col min="11536" max="11536" width="12.125" style="179" customWidth="1"/>
    <col min="11537" max="11537" width="6.75" style="179" customWidth="1"/>
    <col min="11538" max="11538" width="7" style="179" customWidth="1"/>
    <col min="11539" max="11776" width="9" style="179"/>
    <col min="11777" max="11777" width="1.375" style="179" customWidth="1"/>
    <col min="11778" max="11778" width="5.875" style="179" customWidth="1"/>
    <col min="11779" max="11779" width="9.5" style="179" customWidth="1"/>
    <col min="11780" max="11780" width="6.75" style="179" customWidth="1"/>
    <col min="11781" max="11781" width="11.25" style="179" customWidth="1"/>
    <col min="11782" max="11782" width="3.5" style="179" customWidth="1"/>
    <col min="11783" max="11783" width="10.5" style="179" customWidth="1"/>
    <col min="11784" max="11784" width="11.125" style="179" customWidth="1"/>
    <col min="11785" max="11785" width="11" style="179" customWidth="1"/>
    <col min="11786" max="11787" width="9" style="179"/>
    <col min="11788" max="11788" width="7.625" style="179" customWidth="1"/>
    <col min="11789" max="11791" width="9" style="179"/>
    <col min="11792" max="11792" width="12.125" style="179" customWidth="1"/>
    <col min="11793" max="11793" width="6.75" style="179" customWidth="1"/>
    <col min="11794" max="11794" width="7" style="179" customWidth="1"/>
    <col min="11795" max="12032" width="9" style="179"/>
    <col min="12033" max="12033" width="1.375" style="179" customWidth="1"/>
    <col min="12034" max="12034" width="5.875" style="179" customWidth="1"/>
    <col min="12035" max="12035" width="9.5" style="179" customWidth="1"/>
    <col min="12036" max="12036" width="6.75" style="179" customWidth="1"/>
    <col min="12037" max="12037" width="11.25" style="179" customWidth="1"/>
    <col min="12038" max="12038" width="3.5" style="179" customWidth="1"/>
    <col min="12039" max="12039" width="10.5" style="179" customWidth="1"/>
    <col min="12040" max="12040" width="11.125" style="179" customWidth="1"/>
    <col min="12041" max="12041" width="11" style="179" customWidth="1"/>
    <col min="12042" max="12043" width="9" style="179"/>
    <col min="12044" max="12044" width="7.625" style="179" customWidth="1"/>
    <col min="12045" max="12047" width="9" style="179"/>
    <col min="12048" max="12048" width="12.125" style="179" customWidth="1"/>
    <col min="12049" max="12049" width="6.75" style="179" customWidth="1"/>
    <col min="12050" max="12050" width="7" style="179" customWidth="1"/>
    <col min="12051" max="12288" width="9" style="179"/>
    <col min="12289" max="12289" width="1.375" style="179" customWidth="1"/>
    <col min="12290" max="12290" width="5.875" style="179" customWidth="1"/>
    <col min="12291" max="12291" width="9.5" style="179" customWidth="1"/>
    <col min="12292" max="12292" width="6.75" style="179" customWidth="1"/>
    <col min="12293" max="12293" width="11.25" style="179" customWidth="1"/>
    <col min="12294" max="12294" width="3.5" style="179" customWidth="1"/>
    <col min="12295" max="12295" width="10.5" style="179" customWidth="1"/>
    <col min="12296" max="12296" width="11.125" style="179" customWidth="1"/>
    <col min="12297" max="12297" width="11" style="179" customWidth="1"/>
    <col min="12298" max="12299" width="9" style="179"/>
    <col min="12300" max="12300" width="7.625" style="179" customWidth="1"/>
    <col min="12301" max="12303" width="9" style="179"/>
    <col min="12304" max="12304" width="12.125" style="179" customWidth="1"/>
    <col min="12305" max="12305" width="6.75" style="179" customWidth="1"/>
    <col min="12306" max="12306" width="7" style="179" customWidth="1"/>
    <col min="12307" max="12544" width="9" style="179"/>
    <col min="12545" max="12545" width="1.375" style="179" customWidth="1"/>
    <col min="12546" max="12546" width="5.875" style="179" customWidth="1"/>
    <col min="12547" max="12547" width="9.5" style="179" customWidth="1"/>
    <col min="12548" max="12548" width="6.75" style="179" customWidth="1"/>
    <col min="12549" max="12549" width="11.25" style="179" customWidth="1"/>
    <col min="12550" max="12550" width="3.5" style="179" customWidth="1"/>
    <col min="12551" max="12551" width="10.5" style="179" customWidth="1"/>
    <col min="12552" max="12552" width="11.125" style="179" customWidth="1"/>
    <col min="12553" max="12553" width="11" style="179" customWidth="1"/>
    <col min="12554" max="12555" width="9" style="179"/>
    <col min="12556" max="12556" width="7.625" style="179" customWidth="1"/>
    <col min="12557" max="12559" width="9" style="179"/>
    <col min="12560" max="12560" width="12.125" style="179" customWidth="1"/>
    <col min="12561" max="12561" width="6.75" style="179" customWidth="1"/>
    <col min="12562" max="12562" width="7" style="179" customWidth="1"/>
    <col min="12563" max="12800" width="9" style="179"/>
    <col min="12801" max="12801" width="1.375" style="179" customWidth="1"/>
    <col min="12802" max="12802" width="5.875" style="179" customWidth="1"/>
    <col min="12803" max="12803" width="9.5" style="179" customWidth="1"/>
    <col min="12804" max="12804" width="6.75" style="179" customWidth="1"/>
    <col min="12805" max="12805" width="11.25" style="179" customWidth="1"/>
    <col min="12806" max="12806" width="3.5" style="179" customWidth="1"/>
    <col min="12807" max="12807" width="10.5" style="179" customWidth="1"/>
    <col min="12808" max="12808" width="11.125" style="179" customWidth="1"/>
    <col min="12809" max="12809" width="11" style="179" customWidth="1"/>
    <col min="12810" max="12811" width="9" style="179"/>
    <col min="12812" max="12812" width="7.625" style="179" customWidth="1"/>
    <col min="12813" max="12815" width="9" style="179"/>
    <col min="12816" max="12816" width="12.125" style="179" customWidth="1"/>
    <col min="12817" max="12817" width="6.75" style="179" customWidth="1"/>
    <col min="12818" max="12818" width="7" style="179" customWidth="1"/>
    <col min="12819" max="13056" width="9" style="179"/>
    <col min="13057" max="13057" width="1.375" style="179" customWidth="1"/>
    <col min="13058" max="13058" width="5.875" style="179" customWidth="1"/>
    <col min="13059" max="13059" width="9.5" style="179" customWidth="1"/>
    <col min="13060" max="13060" width="6.75" style="179" customWidth="1"/>
    <col min="13061" max="13061" width="11.25" style="179" customWidth="1"/>
    <col min="13062" max="13062" width="3.5" style="179" customWidth="1"/>
    <col min="13063" max="13063" width="10.5" style="179" customWidth="1"/>
    <col min="13064" max="13064" width="11.125" style="179" customWidth="1"/>
    <col min="13065" max="13065" width="11" style="179" customWidth="1"/>
    <col min="13066" max="13067" width="9" style="179"/>
    <col min="13068" max="13068" width="7.625" style="179" customWidth="1"/>
    <col min="13069" max="13071" width="9" style="179"/>
    <col min="13072" max="13072" width="12.125" style="179" customWidth="1"/>
    <col min="13073" max="13073" width="6.75" style="179" customWidth="1"/>
    <col min="13074" max="13074" width="7" style="179" customWidth="1"/>
    <col min="13075" max="13312" width="9" style="179"/>
    <col min="13313" max="13313" width="1.375" style="179" customWidth="1"/>
    <col min="13314" max="13314" width="5.875" style="179" customWidth="1"/>
    <col min="13315" max="13315" width="9.5" style="179" customWidth="1"/>
    <col min="13316" max="13316" width="6.75" style="179" customWidth="1"/>
    <col min="13317" max="13317" width="11.25" style="179" customWidth="1"/>
    <col min="13318" max="13318" width="3.5" style="179" customWidth="1"/>
    <col min="13319" max="13319" width="10.5" style="179" customWidth="1"/>
    <col min="13320" max="13320" width="11.125" style="179" customWidth="1"/>
    <col min="13321" max="13321" width="11" style="179" customWidth="1"/>
    <col min="13322" max="13323" width="9" style="179"/>
    <col min="13324" max="13324" width="7.625" style="179" customWidth="1"/>
    <col min="13325" max="13327" width="9" style="179"/>
    <col min="13328" max="13328" width="12.125" style="179" customWidth="1"/>
    <col min="13329" max="13329" width="6.75" style="179" customWidth="1"/>
    <col min="13330" max="13330" width="7" style="179" customWidth="1"/>
    <col min="13331" max="13568" width="9" style="179"/>
    <col min="13569" max="13569" width="1.375" style="179" customWidth="1"/>
    <col min="13570" max="13570" width="5.875" style="179" customWidth="1"/>
    <col min="13571" max="13571" width="9.5" style="179" customWidth="1"/>
    <col min="13572" max="13572" width="6.75" style="179" customWidth="1"/>
    <col min="13573" max="13573" width="11.25" style="179" customWidth="1"/>
    <col min="13574" max="13574" width="3.5" style="179" customWidth="1"/>
    <col min="13575" max="13575" width="10.5" style="179" customWidth="1"/>
    <col min="13576" max="13576" width="11.125" style="179" customWidth="1"/>
    <col min="13577" max="13577" width="11" style="179" customWidth="1"/>
    <col min="13578" max="13579" width="9" style="179"/>
    <col min="13580" max="13580" width="7.625" style="179" customWidth="1"/>
    <col min="13581" max="13583" width="9" style="179"/>
    <col min="13584" max="13584" width="12.125" style="179" customWidth="1"/>
    <col min="13585" max="13585" width="6.75" style="179" customWidth="1"/>
    <col min="13586" max="13586" width="7" style="179" customWidth="1"/>
    <col min="13587" max="13824" width="9" style="179"/>
    <col min="13825" max="13825" width="1.375" style="179" customWidth="1"/>
    <col min="13826" max="13826" width="5.875" style="179" customWidth="1"/>
    <col min="13827" max="13827" width="9.5" style="179" customWidth="1"/>
    <col min="13828" max="13828" width="6.75" style="179" customWidth="1"/>
    <col min="13829" max="13829" width="11.25" style="179" customWidth="1"/>
    <col min="13830" max="13830" width="3.5" style="179" customWidth="1"/>
    <col min="13831" max="13831" width="10.5" style="179" customWidth="1"/>
    <col min="13832" max="13832" width="11.125" style="179" customWidth="1"/>
    <col min="13833" max="13833" width="11" style="179" customWidth="1"/>
    <col min="13834" max="13835" width="9" style="179"/>
    <col min="13836" max="13836" width="7.625" style="179" customWidth="1"/>
    <col min="13837" max="13839" width="9" style="179"/>
    <col min="13840" max="13840" width="12.125" style="179" customWidth="1"/>
    <col min="13841" max="13841" width="6.75" style="179" customWidth="1"/>
    <col min="13842" max="13842" width="7" style="179" customWidth="1"/>
    <col min="13843" max="14080" width="9" style="179"/>
    <col min="14081" max="14081" width="1.375" style="179" customWidth="1"/>
    <col min="14082" max="14082" width="5.875" style="179" customWidth="1"/>
    <col min="14083" max="14083" width="9.5" style="179" customWidth="1"/>
    <col min="14084" max="14084" width="6.75" style="179" customWidth="1"/>
    <col min="14085" max="14085" width="11.25" style="179" customWidth="1"/>
    <col min="14086" max="14086" width="3.5" style="179" customWidth="1"/>
    <col min="14087" max="14087" width="10.5" style="179" customWidth="1"/>
    <col min="14088" max="14088" width="11.125" style="179" customWidth="1"/>
    <col min="14089" max="14089" width="11" style="179" customWidth="1"/>
    <col min="14090" max="14091" width="9" style="179"/>
    <col min="14092" max="14092" width="7.625" style="179" customWidth="1"/>
    <col min="14093" max="14095" width="9" style="179"/>
    <col min="14096" max="14096" width="12.125" style="179" customWidth="1"/>
    <col min="14097" max="14097" width="6.75" style="179" customWidth="1"/>
    <col min="14098" max="14098" width="7" style="179" customWidth="1"/>
    <col min="14099" max="14336" width="9" style="179"/>
    <col min="14337" max="14337" width="1.375" style="179" customWidth="1"/>
    <col min="14338" max="14338" width="5.875" style="179" customWidth="1"/>
    <col min="14339" max="14339" width="9.5" style="179" customWidth="1"/>
    <col min="14340" max="14340" width="6.75" style="179" customWidth="1"/>
    <col min="14341" max="14341" width="11.25" style="179" customWidth="1"/>
    <col min="14342" max="14342" width="3.5" style="179" customWidth="1"/>
    <col min="14343" max="14343" width="10.5" style="179" customWidth="1"/>
    <col min="14344" max="14344" width="11.125" style="179" customWidth="1"/>
    <col min="14345" max="14345" width="11" style="179" customWidth="1"/>
    <col min="14346" max="14347" width="9" style="179"/>
    <col min="14348" max="14348" width="7.625" style="179" customWidth="1"/>
    <col min="14349" max="14351" width="9" style="179"/>
    <col min="14352" max="14352" width="12.125" style="179" customWidth="1"/>
    <col min="14353" max="14353" width="6.75" style="179" customWidth="1"/>
    <col min="14354" max="14354" width="7" style="179" customWidth="1"/>
    <col min="14355" max="14592" width="9" style="179"/>
    <col min="14593" max="14593" width="1.375" style="179" customWidth="1"/>
    <col min="14594" max="14594" width="5.875" style="179" customWidth="1"/>
    <col min="14595" max="14595" width="9.5" style="179" customWidth="1"/>
    <col min="14596" max="14596" width="6.75" style="179" customWidth="1"/>
    <col min="14597" max="14597" width="11.25" style="179" customWidth="1"/>
    <col min="14598" max="14598" width="3.5" style="179" customWidth="1"/>
    <col min="14599" max="14599" width="10.5" style="179" customWidth="1"/>
    <col min="14600" max="14600" width="11.125" style="179" customWidth="1"/>
    <col min="14601" max="14601" width="11" style="179" customWidth="1"/>
    <col min="14602" max="14603" width="9" style="179"/>
    <col min="14604" max="14604" width="7.625" style="179" customWidth="1"/>
    <col min="14605" max="14607" width="9" style="179"/>
    <col min="14608" max="14608" width="12.125" style="179" customWidth="1"/>
    <col min="14609" max="14609" width="6.75" style="179" customWidth="1"/>
    <col min="14610" max="14610" width="7" style="179" customWidth="1"/>
    <col min="14611" max="14848" width="9" style="179"/>
    <col min="14849" max="14849" width="1.375" style="179" customWidth="1"/>
    <col min="14850" max="14850" width="5.875" style="179" customWidth="1"/>
    <col min="14851" max="14851" width="9.5" style="179" customWidth="1"/>
    <col min="14852" max="14852" width="6.75" style="179" customWidth="1"/>
    <col min="14853" max="14853" width="11.25" style="179" customWidth="1"/>
    <col min="14854" max="14854" width="3.5" style="179" customWidth="1"/>
    <col min="14855" max="14855" width="10.5" style="179" customWidth="1"/>
    <col min="14856" max="14856" width="11.125" style="179" customWidth="1"/>
    <col min="14857" max="14857" width="11" style="179" customWidth="1"/>
    <col min="14858" max="14859" width="9" style="179"/>
    <col min="14860" max="14860" width="7.625" style="179" customWidth="1"/>
    <col min="14861" max="14863" width="9" style="179"/>
    <col min="14864" max="14864" width="12.125" style="179" customWidth="1"/>
    <col min="14865" max="14865" width="6.75" style="179" customWidth="1"/>
    <col min="14866" max="14866" width="7" style="179" customWidth="1"/>
    <col min="14867" max="15104" width="9" style="179"/>
    <col min="15105" max="15105" width="1.375" style="179" customWidth="1"/>
    <col min="15106" max="15106" width="5.875" style="179" customWidth="1"/>
    <col min="15107" max="15107" width="9.5" style="179" customWidth="1"/>
    <col min="15108" max="15108" width="6.75" style="179" customWidth="1"/>
    <col min="15109" max="15109" width="11.25" style="179" customWidth="1"/>
    <col min="15110" max="15110" width="3.5" style="179" customWidth="1"/>
    <col min="15111" max="15111" width="10.5" style="179" customWidth="1"/>
    <col min="15112" max="15112" width="11.125" style="179" customWidth="1"/>
    <col min="15113" max="15113" width="11" style="179" customWidth="1"/>
    <col min="15114" max="15115" width="9" style="179"/>
    <col min="15116" max="15116" width="7.625" style="179" customWidth="1"/>
    <col min="15117" max="15119" width="9" style="179"/>
    <col min="15120" max="15120" width="12.125" style="179" customWidth="1"/>
    <col min="15121" max="15121" width="6.75" style="179" customWidth="1"/>
    <col min="15122" max="15122" width="7" style="179" customWidth="1"/>
    <col min="15123" max="15360" width="9" style="179"/>
    <col min="15361" max="15361" width="1.375" style="179" customWidth="1"/>
    <col min="15362" max="15362" width="5.875" style="179" customWidth="1"/>
    <col min="15363" max="15363" width="9.5" style="179" customWidth="1"/>
    <col min="15364" max="15364" width="6.75" style="179" customWidth="1"/>
    <col min="15365" max="15365" width="11.25" style="179" customWidth="1"/>
    <col min="15366" max="15366" width="3.5" style="179" customWidth="1"/>
    <col min="15367" max="15367" width="10.5" style="179" customWidth="1"/>
    <col min="15368" max="15368" width="11.125" style="179" customWidth="1"/>
    <col min="15369" max="15369" width="11" style="179" customWidth="1"/>
    <col min="15370" max="15371" width="9" style="179"/>
    <col min="15372" max="15372" width="7.625" style="179" customWidth="1"/>
    <col min="15373" max="15375" width="9" style="179"/>
    <col min="15376" max="15376" width="12.125" style="179" customWidth="1"/>
    <col min="15377" max="15377" width="6.75" style="179" customWidth="1"/>
    <col min="15378" max="15378" width="7" style="179" customWidth="1"/>
    <col min="15379" max="15616" width="9" style="179"/>
    <col min="15617" max="15617" width="1.375" style="179" customWidth="1"/>
    <col min="15618" max="15618" width="5.875" style="179" customWidth="1"/>
    <col min="15619" max="15619" width="9.5" style="179" customWidth="1"/>
    <col min="15620" max="15620" width="6.75" style="179" customWidth="1"/>
    <col min="15621" max="15621" width="11.25" style="179" customWidth="1"/>
    <col min="15622" max="15622" width="3.5" style="179" customWidth="1"/>
    <col min="15623" max="15623" width="10.5" style="179" customWidth="1"/>
    <col min="15624" max="15624" width="11.125" style="179" customWidth="1"/>
    <col min="15625" max="15625" width="11" style="179" customWidth="1"/>
    <col min="15626" max="15627" width="9" style="179"/>
    <col min="15628" max="15628" width="7.625" style="179" customWidth="1"/>
    <col min="15629" max="15631" width="9" style="179"/>
    <col min="15632" max="15632" width="12.125" style="179" customWidth="1"/>
    <col min="15633" max="15633" width="6.75" style="179" customWidth="1"/>
    <col min="15634" max="15634" width="7" style="179" customWidth="1"/>
    <col min="15635" max="15872" width="9" style="179"/>
    <col min="15873" max="15873" width="1.375" style="179" customWidth="1"/>
    <col min="15874" max="15874" width="5.875" style="179" customWidth="1"/>
    <col min="15875" max="15875" width="9.5" style="179" customWidth="1"/>
    <col min="15876" max="15876" width="6.75" style="179" customWidth="1"/>
    <col min="15877" max="15877" width="11.25" style="179" customWidth="1"/>
    <col min="15878" max="15878" width="3.5" style="179" customWidth="1"/>
    <col min="15879" max="15879" width="10.5" style="179" customWidth="1"/>
    <col min="15880" max="15880" width="11.125" style="179" customWidth="1"/>
    <col min="15881" max="15881" width="11" style="179" customWidth="1"/>
    <col min="15882" max="15883" width="9" style="179"/>
    <col min="15884" max="15884" width="7.625" style="179" customWidth="1"/>
    <col min="15885" max="15887" width="9" style="179"/>
    <col min="15888" max="15888" width="12.125" style="179" customWidth="1"/>
    <col min="15889" max="15889" width="6.75" style="179" customWidth="1"/>
    <col min="15890" max="15890" width="7" style="179" customWidth="1"/>
    <col min="15891" max="16128" width="9" style="179"/>
    <col min="16129" max="16129" width="1.375" style="179" customWidth="1"/>
    <col min="16130" max="16130" width="5.875" style="179" customWidth="1"/>
    <col min="16131" max="16131" width="9.5" style="179" customWidth="1"/>
    <col min="16132" max="16132" width="6.75" style="179" customWidth="1"/>
    <col min="16133" max="16133" width="11.25" style="179" customWidth="1"/>
    <col min="16134" max="16134" width="3.5" style="179" customWidth="1"/>
    <col min="16135" max="16135" width="10.5" style="179" customWidth="1"/>
    <col min="16136" max="16136" width="11.125" style="179" customWidth="1"/>
    <col min="16137" max="16137" width="11" style="179" customWidth="1"/>
    <col min="16138" max="16139" width="9" style="179"/>
    <col min="16140" max="16140" width="7.625" style="179" customWidth="1"/>
    <col min="16141" max="16143" width="9" style="179"/>
    <col min="16144" max="16144" width="12.125" style="179" customWidth="1"/>
    <col min="16145" max="16145" width="6.75" style="179" customWidth="1"/>
    <col min="16146" max="16146" width="7" style="179" customWidth="1"/>
    <col min="16147" max="16384" width="9" style="179"/>
  </cols>
  <sheetData>
    <row r="1" spans="2:18" s="164" customFormat="1" ht="20.25" customHeight="1" thickBot="1">
      <c r="B1" s="165" t="s">
        <v>595</v>
      </c>
      <c r="C1" s="161"/>
      <c r="D1" s="162"/>
      <c r="E1" s="166"/>
      <c r="F1" s="166" t="s">
        <v>795</v>
      </c>
      <c r="G1" s="162"/>
      <c r="H1" s="166"/>
      <c r="I1" s="829" t="s">
        <v>2248</v>
      </c>
      <c r="J1" s="1213" t="str">
        <f>'02入力票（その２）'!I166</f>
        <v/>
      </c>
      <c r="K1" s="1214"/>
      <c r="L1" s="166"/>
      <c r="M1" s="166"/>
      <c r="N1" s="166"/>
      <c r="O1" s="166"/>
      <c r="P1" s="166"/>
      <c r="Q1" s="167"/>
      <c r="R1" s="168" t="str">
        <f>G93</f>
        <v/>
      </c>
    </row>
    <row r="2" spans="2:18" s="164" customFormat="1" ht="27.75" customHeight="1" thickBot="1">
      <c r="B2" s="928" t="s">
        <v>596</v>
      </c>
      <c r="C2" s="890"/>
      <c r="D2" s="929"/>
      <c r="E2" s="930"/>
      <c r="F2" s="930"/>
      <c r="G2" s="930"/>
      <c r="H2" s="930"/>
      <c r="I2" s="889" t="s">
        <v>597</v>
      </c>
      <c r="J2" s="890"/>
      <c r="K2" s="890"/>
      <c r="L2" s="891"/>
      <c r="M2" s="892"/>
      <c r="N2" s="892"/>
      <c r="O2" s="893"/>
      <c r="P2" s="894" t="s">
        <v>598</v>
      </c>
      <c r="Q2" s="895"/>
      <c r="R2" s="896"/>
    </row>
    <row r="3" spans="2:18" s="164" customFormat="1" ht="40.5" customHeight="1">
      <c r="B3" s="897" t="s">
        <v>599</v>
      </c>
      <c r="C3" s="898"/>
      <c r="D3" s="901">
        <v>14001</v>
      </c>
      <c r="E3" s="901"/>
      <c r="F3" s="901">
        <v>14002</v>
      </c>
      <c r="G3" s="901"/>
      <c r="H3" s="169">
        <v>9000</v>
      </c>
      <c r="I3" s="169">
        <v>9001</v>
      </c>
      <c r="J3" s="169">
        <v>9002</v>
      </c>
      <c r="K3" s="169">
        <v>9003</v>
      </c>
      <c r="L3" s="170">
        <v>9004</v>
      </c>
      <c r="M3" s="171"/>
      <c r="N3" s="172"/>
      <c r="O3" s="173"/>
      <c r="P3" s="902"/>
      <c r="Q3" s="903"/>
      <c r="R3" s="904"/>
    </row>
    <row r="4" spans="2:18" ht="14.25" customHeight="1" thickBot="1">
      <c r="B4" s="899"/>
      <c r="C4" s="900"/>
      <c r="D4" s="908" t="str">
        <f>'02入力票（その２）'!I58</f>
        <v>　</v>
      </c>
      <c r="E4" s="908"/>
      <c r="F4" s="909" t="str">
        <f>'02入力票（その２）'!I59</f>
        <v>　</v>
      </c>
      <c r="G4" s="909"/>
      <c r="H4" s="174" t="str">
        <f>'02入力票（その２）'!I60</f>
        <v>　</v>
      </c>
      <c r="I4" s="174" t="str">
        <f>'02入力票（その２）'!I61</f>
        <v>　</v>
      </c>
      <c r="J4" s="174" t="str">
        <f>'02入力票（その２）'!I62</f>
        <v>　</v>
      </c>
      <c r="K4" s="174" t="str">
        <f>'02入力票（その２）'!I63</f>
        <v>　</v>
      </c>
      <c r="L4" s="175" t="str">
        <f>'02入力票（その２）'!I64</f>
        <v>　</v>
      </c>
      <c r="M4" s="176"/>
      <c r="N4" s="177"/>
      <c r="O4" s="178"/>
      <c r="P4" s="902"/>
      <c r="Q4" s="903"/>
      <c r="R4" s="904"/>
    </row>
    <row r="5" spans="2:18" ht="13.5" customHeight="1">
      <c r="B5" s="910" t="s">
        <v>164</v>
      </c>
      <c r="C5" s="911"/>
      <c r="D5" s="916" t="s">
        <v>600</v>
      </c>
      <c r="E5" s="917"/>
      <c r="F5" s="917"/>
      <c r="G5" s="180" t="s">
        <v>167</v>
      </c>
      <c r="H5" s="181" t="s">
        <v>171</v>
      </c>
      <c r="I5" s="182" t="s">
        <v>174</v>
      </c>
      <c r="J5" s="181" t="s">
        <v>177</v>
      </c>
      <c r="K5" s="181" t="s">
        <v>180</v>
      </c>
      <c r="L5" s="662" t="s">
        <v>568</v>
      </c>
      <c r="M5" s="169" t="s">
        <v>2254</v>
      </c>
      <c r="N5" s="169" t="s">
        <v>2253</v>
      </c>
      <c r="O5" s="183" t="s">
        <v>192</v>
      </c>
      <c r="P5" s="902"/>
      <c r="Q5" s="903"/>
      <c r="R5" s="904"/>
    </row>
    <row r="6" spans="2:18" ht="13.5" customHeight="1">
      <c r="B6" s="912"/>
      <c r="C6" s="913"/>
      <c r="D6" s="918" t="s">
        <v>2610</v>
      </c>
      <c r="E6" s="919"/>
      <c r="F6" s="919"/>
      <c r="G6" s="658" t="str">
        <f>'02入力票（その２）'!I65</f>
        <v>　</v>
      </c>
      <c r="H6" s="658" t="str">
        <f>'02入力票（その２）'!$I67</f>
        <v>　</v>
      </c>
      <c r="I6" s="658" t="str">
        <f>'02入力票（その２）'!$I69</f>
        <v>　</v>
      </c>
      <c r="J6" s="658" t="str">
        <f>'02入力票（その２）'!$I71</f>
        <v>　</v>
      </c>
      <c r="K6" s="658" t="str">
        <f>'02入力票（その２）'!$I73</f>
        <v>　</v>
      </c>
      <c r="L6" s="658" t="str">
        <f>'02入力票（その２）'!$I75</f>
        <v>　</v>
      </c>
      <c r="M6" s="658" t="str">
        <f>'02入力票（その２）'!$I77</f>
        <v>　</v>
      </c>
      <c r="N6" s="658" t="str">
        <f>'02入力票（その２）'!$I79</f>
        <v>　</v>
      </c>
      <c r="O6" s="659" t="str">
        <f>'02入力票（その２）'!$I81</f>
        <v>　</v>
      </c>
      <c r="P6" s="902"/>
      <c r="Q6" s="903"/>
      <c r="R6" s="904"/>
    </row>
    <row r="7" spans="2:18" ht="14.25" thickBot="1">
      <c r="B7" s="914"/>
      <c r="C7" s="915"/>
      <c r="D7" s="920" t="s">
        <v>169</v>
      </c>
      <c r="E7" s="921"/>
      <c r="F7" s="921"/>
      <c r="G7" s="660" t="str">
        <f>'02入力票（その２）'!I66</f>
        <v>－</v>
      </c>
      <c r="H7" s="660" t="str">
        <f>'02入力票（その２）'!$I68</f>
        <v>－</v>
      </c>
      <c r="I7" s="660" t="str">
        <f>'02入力票（その２）'!$I70</f>
        <v>－</v>
      </c>
      <c r="J7" s="660" t="str">
        <f>'02入力票（その２）'!$I72</f>
        <v>－</v>
      </c>
      <c r="K7" s="660" t="str">
        <f>'02入力票（その２）'!$I74</f>
        <v>－</v>
      </c>
      <c r="L7" s="660" t="str">
        <f>'02入力票（その２）'!$I76</f>
        <v>－</v>
      </c>
      <c r="M7" s="660" t="str">
        <f>'02入力票（その２）'!$I78</f>
        <v>－</v>
      </c>
      <c r="N7" s="660" t="str">
        <f>'02入力票（その２）'!$I80</f>
        <v>－</v>
      </c>
      <c r="O7" s="661" t="str">
        <f>'02入力票（その２）'!$I82</f>
        <v>－</v>
      </c>
      <c r="P7" s="902"/>
      <c r="Q7" s="903"/>
      <c r="R7" s="904"/>
    </row>
    <row r="8" spans="2:18">
      <c r="B8" s="922" t="s">
        <v>602</v>
      </c>
      <c r="C8" s="923"/>
      <c r="D8" s="926" t="s">
        <v>603</v>
      </c>
      <c r="E8" s="926"/>
      <c r="F8" s="926"/>
      <c r="G8" s="926" t="str">
        <f>'02入力票（その２）'!I83</f>
        <v>　</v>
      </c>
      <c r="H8" s="926" t="s">
        <v>198</v>
      </c>
      <c r="I8" s="926"/>
      <c r="J8" s="926"/>
      <c r="K8" s="926" t="str">
        <f>'02入力票（その２）'!I84</f>
        <v>　</v>
      </c>
      <c r="L8" s="931"/>
      <c r="M8" s="184"/>
      <c r="N8" s="185"/>
      <c r="O8" s="186"/>
      <c r="P8" s="902"/>
      <c r="Q8" s="903"/>
      <c r="R8" s="904"/>
    </row>
    <row r="9" spans="2:18" ht="14.25" thickBot="1">
      <c r="B9" s="924"/>
      <c r="C9" s="925"/>
      <c r="D9" s="927"/>
      <c r="E9" s="927"/>
      <c r="F9" s="927"/>
      <c r="G9" s="927"/>
      <c r="H9" s="927"/>
      <c r="I9" s="927"/>
      <c r="J9" s="927"/>
      <c r="K9" s="927"/>
      <c r="L9" s="932"/>
      <c r="M9" s="176"/>
      <c r="N9" s="177"/>
      <c r="O9" s="187"/>
      <c r="P9" s="902"/>
      <c r="Q9" s="903"/>
      <c r="R9" s="904"/>
    </row>
    <row r="10" spans="2:18">
      <c r="B10" s="933" t="s">
        <v>604</v>
      </c>
      <c r="C10" s="934"/>
      <c r="D10" s="901" t="s">
        <v>605</v>
      </c>
      <c r="E10" s="901"/>
      <c r="F10" s="939" t="s">
        <v>2580</v>
      </c>
      <c r="G10" s="939"/>
      <c r="H10" s="901" t="s">
        <v>606</v>
      </c>
      <c r="I10" s="901"/>
      <c r="J10" s="901" t="s">
        <v>607</v>
      </c>
      <c r="K10" s="901"/>
      <c r="L10" s="169" t="s">
        <v>608</v>
      </c>
      <c r="M10" s="950" t="s">
        <v>609</v>
      </c>
      <c r="N10" s="951"/>
      <c r="O10" s="951"/>
      <c r="P10" s="902"/>
      <c r="Q10" s="903"/>
      <c r="R10" s="904"/>
    </row>
    <row r="11" spans="2:18">
      <c r="B11" s="935"/>
      <c r="C11" s="936"/>
      <c r="D11" s="940">
        <v>1</v>
      </c>
      <c r="E11" s="940"/>
      <c r="F11" s="940" t="str">
        <f>'02入力票（その２）'!I86</f>
        <v>　</v>
      </c>
      <c r="G11" s="940"/>
      <c r="H11" s="940" t="str">
        <f>'02入力票（その２）'!I98</f>
        <v>　</v>
      </c>
      <c r="I11" s="940"/>
      <c r="J11" s="940" t="str">
        <f>'02入力票（その２）'!I87</f>
        <v>　</v>
      </c>
      <c r="K11" s="940"/>
      <c r="L11" s="188" t="str">
        <f>'02入力票（その２）'!I88</f>
        <v/>
      </c>
      <c r="M11" s="952" t="str">
        <f>'02入力票（その２）'!I89</f>
        <v/>
      </c>
      <c r="N11" s="953"/>
      <c r="O11" s="954"/>
      <c r="P11" s="902"/>
      <c r="Q11" s="903"/>
      <c r="R11" s="904"/>
    </row>
    <row r="12" spans="2:18">
      <c r="B12" s="935"/>
      <c r="C12" s="936"/>
      <c r="D12" s="940">
        <v>2</v>
      </c>
      <c r="E12" s="940"/>
      <c r="F12" s="941" t="str">
        <f>'02入力票（その２）'!I90</f>
        <v>　</v>
      </c>
      <c r="G12" s="942"/>
      <c r="H12" s="940" t="str">
        <f>'02入力票（その２）'!I98</f>
        <v>　</v>
      </c>
      <c r="I12" s="940"/>
      <c r="J12" s="940" t="str">
        <f>'02入力票（その２）'!I91</f>
        <v>　</v>
      </c>
      <c r="K12" s="940"/>
      <c r="L12" s="188" t="str">
        <f>'02入力票（その２）'!I92</f>
        <v/>
      </c>
      <c r="M12" s="943" t="str">
        <f>'02入力票（その２）'!I93</f>
        <v/>
      </c>
      <c r="N12" s="944"/>
      <c r="O12" s="945"/>
      <c r="P12" s="902"/>
      <c r="Q12" s="903"/>
      <c r="R12" s="904"/>
    </row>
    <row r="13" spans="2:18" ht="14.25" thickBot="1">
      <c r="B13" s="937"/>
      <c r="C13" s="938"/>
      <c r="D13" s="946">
        <v>3</v>
      </c>
      <c r="E13" s="946"/>
      <c r="F13" s="946" t="str">
        <f>'02入力票（その２）'!I94</f>
        <v>　</v>
      </c>
      <c r="G13" s="946"/>
      <c r="H13" s="946" t="str">
        <f>'02入力票（その２）'!I98</f>
        <v>　</v>
      </c>
      <c r="I13" s="946"/>
      <c r="J13" s="946" t="str">
        <f>'02入力票（その２）'!I95</f>
        <v>　</v>
      </c>
      <c r="K13" s="946"/>
      <c r="L13" s="189" t="str">
        <f>'02入力票（その２）'!I96</f>
        <v/>
      </c>
      <c r="M13" s="947" t="str">
        <f>'02入力票（その２）'!I97</f>
        <v/>
      </c>
      <c r="N13" s="948"/>
      <c r="O13" s="949"/>
      <c r="P13" s="905"/>
      <c r="Q13" s="906"/>
      <c r="R13" s="907"/>
    </row>
    <row r="14" spans="2:18" ht="14.25" thickBot="1">
      <c r="B14" s="161"/>
      <c r="C14" s="161"/>
      <c r="D14" s="161"/>
      <c r="E14" s="161"/>
      <c r="F14" s="161"/>
      <c r="G14" s="161"/>
      <c r="H14" s="161"/>
      <c r="I14" s="161"/>
      <c r="J14" s="161"/>
      <c r="K14" s="161"/>
      <c r="L14" s="161"/>
      <c r="M14" s="161"/>
      <c r="N14" s="161"/>
      <c r="O14" s="161"/>
      <c r="P14" s="161"/>
      <c r="Q14" s="161"/>
      <c r="R14" s="190"/>
    </row>
    <row r="15" spans="2:18" ht="27.75" customHeight="1">
      <c r="B15" s="191"/>
      <c r="C15" s="192"/>
      <c r="D15" s="192"/>
      <c r="E15" s="192"/>
      <c r="F15" s="192" t="s">
        <v>796</v>
      </c>
      <c r="G15" s="192"/>
      <c r="H15" s="192"/>
      <c r="I15" s="192"/>
      <c r="J15" s="193"/>
      <c r="K15" s="194"/>
      <c r="L15" s="195"/>
      <c r="M15" s="195"/>
      <c r="N15" s="195" t="s">
        <v>797</v>
      </c>
      <c r="O15" s="195"/>
      <c r="P15" s="955" t="s">
        <v>610</v>
      </c>
      <c r="Q15" s="956"/>
      <c r="R15" s="957"/>
    </row>
    <row r="16" spans="2:18">
      <c r="B16" s="958" t="s">
        <v>798</v>
      </c>
      <c r="C16" s="959"/>
      <c r="D16" s="960" t="str">
        <f>'02入力票（その２）'!I22</f>
        <v/>
      </c>
      <c r="E16" s="960"/>
      <c r="F16" s="960"/>
      <c r="G16" s="960"/>
      <c r="H16" s="960"/>
      <c r="I16" s="960"/>
      <c r="J16" s="961"/>
      <c r="K16" s="962" t="s">
        <v>798</v>
      </c>
      <c r="L16" s="959"/>
      <c r="M16" s="963" t="str">
        <f>'02入力票（その２）'!I42</f>
        <v/>
      </c>
      <c r="N16" s="963"/>
      <c r="O16" s="963"/>
      <c r="P16" s="963"/>
      <c r="Q16" s="963"/>
      <c r="R16" s="964"/>
    </row>
    <row r="17" spans="2:18">
      <c r="B17" s="965" t="s">
        <v>611</v>
      </c>
      <c r="C17" s="966"/>
      <c r="D17" s="967" t="str">
        <f>'02入力票（その２）'!I21</f>
        <v/>
      </c>
      <c r="E17" s="968"/>
      <c r="F17" s="968"/>
      <c r="G17" s="968"/>
      <c r="H17" s="968"/>
      <c r="I17" s="968"/>
      <c r="J17" s="969"/>
      <c r="K17" s="973" t="s">
        <v>611</v>
      </c>
      <c r="L17" s="966"/>
      <c r="M17" s="975" t="str">
        <f>'02入力票（その２）'!I41</f>
        <v/>
      </c>
      <c r="N17" s="975"/>
      <c r="O17" s="975"/>
      <c r="P17" s="975"/>
      <c r="Q17" s="975"/>
      <c r="R17" s="976"/>
    </row>
    <row r="18" spans="2:18">
      <c r="B18" s="935"/>
      <c r="C18" s="936"/>
      <c r="D18" s="970"/>
      <c r="E18" s="971"/>
      <c r="F18" s="971"/>
      <c r="G18" s="971"/>
      <c r="H18" s="971"/>
      <c r="I18" s="971"/>
      <c r="J18" s="972"/>
      <c r="K18" s="974"/>
      <c r="L18" s="936"/>
      <c r="M18" s="977"/>
      <c r="N18" s="977"/>
      <c r="O18" s="977"/>
      <c r="P18" s="977"/>
      <c r="Q18" s="977"/>
      <c r="R18" s="978"/>
    </row>
    <row r="19" spans="2:18">
      <c r="B19" s="935" t="s">
        <v>612</v>
      </c>
      <c r="C19" s="936"/>
      <c r="D19" s="979" t="s">
        <v>613</v>
      </c>
      <c r="E19" s="980"/>
      <c r="F19" s="989" t="str">
        <f>'02入力票（その２）'!I23</f>
        <v/>
      </c>
      <c r="G19" s="989"/>
      <c r="H19" s="196" t="s">
        <v>798</v>
      </c>
      <c r="I19" s="993" t="str">
        <f>'02入力票（その２）'!I25</f>
        <v/>
      </c>
      <c r="J19" s="994"/>
      <c r="K19" s="974" t="s">
        <v>612</v>
      </c>
      <c r="L19" s="936"/>
      <c r="M19" s="995" t="s">
        <v>613</v>
      </c>
      <c r="N19" s="979" t="str">
        <f>'02入力票（その２）'!I43</f>
        <v/>
      </c>
      <c r="O19" s="980"/>
      <c r="P19" s="197" t="s">
        <v>798</v>
      </c>
      <c r="Q19" s="983" t="str">
        <f>'02入力票（その２）'!I45</f>
        <v/>
      </c>
      <c r="R19" s="984"/>
    </row>
    <row r="20" spans="2:18" ht="26.25" customHeight="1">
      <c r="B20" s="935"/>
      <c r="C20" s="936"/>
      <c r="D20" s="981"/>
      <c r="E20" s="982"/>
      <c r="F20" s="989"/>
      <c r="G20" s="989"/>
      <c r="H20" s="198" t="s">
        <v>76</v>
      </c>
      <c r="I20" s="985" t="str">
        <f>'02入力票（その２）'!I24</f>
        <v/>
      </c>
      <c r="J20" s="986"/>
      <c r="K20" s="974"/>
      <c r="L20" s="936"/>
      <c r="M20" s="966"/>
      <c r="N20" s="981"/>
      <c r="O20" s="982"/>
      <c r="P20" s="199" t="s">
        <v>76</v>
      </c>
      <c r="Q20" s="987" t="str">
        <f>'02入力票（その２）'!I44</f>
        <v/>
      </c>
      <c r="R20" s="988"/>
    </row>
    <row r="21" spans="2:18">
      <c r="B21" s="935" t="s">
        <v>614</v>
      </c>
      <c r="C21" s="936"/>
      <c r="D21" s="989" t="s">
        <v>99</v>
      </c>
      <c r="E21" s="989"/>
      <c r="F21" s="990" t="str">
        <f>'02入力票（その２）'!I12</f>
        <v/>
      </c>
      <c r="G21" s="990"/>
      <c r="H21" s="979"/>
      <c r="I21" s="991"/>
      <c r="J21" s="991"/>
      <c r="K21" s="974" t="s">
        <v>614</v>
      </c>
      <c r="L21" s="936"/>
      <c r="M21" s="200" t="s">
        <v>99</v>
      </c>
      <c r="N21" s="992" t="str">
        <f>'02入力票（その２）'!I31</f>
        <v/>
      </c>
      <c r="O21" s="992"/>
      <c r="P21" s="1006"/>
      <c r="Q21" s="1006"/>
      <c r="R21" s="1007"/>
    </row>
    <row r="22" spans="2:18" ht="15" customHeight="1">
      <c r="B22" s="935"/>
      <c r="C22" s="936"/>
      <c r="D22" s="201" t="str">
        <f>CONCATENATE('02入力票（その２）'!I14,'02入力票（その２）'!I16,'02入力票（その２）'!I18)</f>
        <v>※　選択してください。</v>
      </c>
      <c r="E22" s="202"/>
      <c r="F22" s="202"/>
      <c r="G22" s="202"/>
      <c r="H22" s="202"/>
      <c r="I22" s="202"/>
      <c r="J22" s="203"/>
      <c r="K22" s="974"/>
      <c r="L22" s="936"/>
      <c r="M22" s="201" t="str">
        <f>CONCATENATE('02入力票（その２）'!I33,'02入力票（その２）'!I35,'02入力票（その２）'!I37)</f>
        <v>※　選択してください。</v>
      </c>
      <c r="N22" s="202"/>
      <c r="O22" s="202"/>
      <c r="P22" s="202"/>
      <c r="Q22" s="202"/>
      <c r="R22" s="204"/>
    </row>
    <row r="23" spans="2:18" ht="15" customHeight="1">
      <c r="B23" s="935"/>
      <c r="C23" s="936"/>
      <c r="D23" s="205" t="str">
        <f>'02入力票（その２）'!I20</f>
        <v/>
      </c>
      <c r="E23" s="206"/>
      <c r="F23" s="206"/>
      <c r="G23" s="206"/>
      <c r="H23" s="206"/>
      <c r="I23" s="206"/>
      <c r="J23" s="207"/>
      <c r="K23" s="974"/>
      <c r="L23" s="936"/>
      <c r="M23" s="205" t="str">
        <f>'02入力票（その２）'!I39</f>
        <v/>
      </c>
      <c r="N23" s="206"/>
      <c r="O23" s="206"/>
      <c r="P23" s="206"/>
      <c r="Q23" s="206"/>
      <c r="R23" s="208"/>
    </row>
    <row r="24" spans="2:18" ht="15" customHeight="1">
      <c r="B24" s="935" t="s">
        <v>615</v>
      </c>
      <c r="C24" s="936"/>
      <c r="D24" s="996"/>
      <c r="E24" s="997"/>
      <c r="F24" s="997"/>
      <c r="G24" s="997"/>
      <c r="H24" s="997"/>
      <c r="I24" s="997"/>
      <c r="J24" s="998"/>
      <c r="K24" s="974" t="s">
        <v>615</v>
      </c>
      <c r="L24" s="936"/>
      <c r="M24" s="989"/>
      <c r="N24" s="989"/>
      <c r="O24" s="989"/>
      <c r="P24" s="989"/>
      <c r="Q24" s="989"/>
      <c r="R24" s="999"/>
    </row>
    <row r="25" spans="2:18" ht="15" customHeight="1">
      <c r="B25" s="935" t="s">
        <v>616</v>
      </c>
      <c r="C25" s="936"/>
      <c r="D25" s="996" t="str">
        <f>'02入力票（その２）'!I26</f>
        <v/>
      </c>
      <c r="E25" s="997"/>
      <c r="F25" s="997"/>
      <c r="G25" s="997"/>
      <c r="H25" s="997"/>
      <c r="I25" s="997"/>
      <c r="J25" s="998"/>
      <c r="K25" s="974" t="s">
        <v>616</v>
      </c>
      <c r="L25" s="936"/>
      <c r="M25" s="989" t="str">
        <f>'02入力票（その２）'!I46</f>
        <v/>
      </c>
      <c r="N25" s="989"/>
      <c r="O25" s="989"/>
      <c r="P25" s="989"/>
      <c r="Q25" s="989"/>
      <c r="R25" s="999"/>
    </row>
    <row r="26" spans="2:18" ht="15" customHeight="1">
      <c r="B26" s="935" t="s">
        <v>85</v>
      </c>
      <c r="C26" s="936"/>
      <c r="D26" s="996" t="str">
        <f>'02入力票（その２）'!I27</f>
        <v/>
      </c>
      <c r="E26" s="997"/>
      <c r="F26" s="997"/>
      <c r="G26" s="997"/>
      <c r="H26" s="997"/>
      <c r="I26" s="997"/>
      <c r="J26" s="998"/>
      <c r="K26" s="974" t="s">
        <v>85</v>
      </c>
      <c r="L26" s="936"/>
      <c r="M26" s="989" t="str">
        <f>'02入力票（その２）'!I47</f>
        <v/>
      </c>
      <c r="N26" s="989"/>
      <c r="O26" s="989"/>
      <c r="P26" s="989"/>
      <c r="Q26" s="989"/>
      <c r="R26" s="999"/>
    </row>
    <row r="27" spans="2:18" ht="15" customHeight="1" thickBot="1">
      <c r="B27" s="937" t="s">
        <v>799</v>
      </c>
      <c r="C27" s="938"/>
      <c r="D27" s="1000" t="str">
        <f>'02入力票（その２）'!I30</f>
        <v/>
      </c>
      <c r="E27" s="1001"/>
      <c r="F27" s="1001"/>
      <c r="G27" s="1001"/>
      <c r="H27" s="1001"/>
      <c r="I27" s="1001"/>
      <c r="J27" s="1002"/>
      <c r="K27" s="1003" t="s">
        <v>799</v>
      </c>
      <c r="L27" s="938"/>
      <c r="M27" s="1004" t="str">
        <f>'02入力票（その２）'!I49</f>
        <v/>
      </c>
      <c r="N27" s="1004"/>
      <c r="O27" s="1004"/>
      <c r="P27" s="1004"/>
      <c r="Q27" s="1004"/>
      <c r="R27" s="1005"/>
    </row>
    <row r="28" spans="2:18" ht="15" customHeight="1">
      <c r="B28" s="1018" t="s">
        <v>231</v>
      </c>
      <c r="C28" s="934"/>
      <c r="D28" s="1019" t="str">
        <f>'02入力票（その２）'!I98</f>
        <v>　</v>
      </c>
      <c r="E28" s="1019"/>
      <c r="F28" s="1019"/>
      <c r="G28" s="934" t="s">
        <v>617</v>
      </c>
      <c r="H28" s="934"/>
      <c r="I28" s="1019" t="str">
        <f>'02入力票（その２）'!I99</f>
        <v/>
      </c>
      <c r="J28" s="1014"/>
      <c r="K28" s="1020" t="s">
        <v>618</v>
      </c>
      <c r="L28" s="934"/>
      <c r="M28" s="934" t="s">
        <v>619</v>
      </c>
      <c r="N28" s="934"/>
      <c r="O28" s="1014" t="str">
        <f>'02入力票（その２）'!I106</f>
        <v/>
      </c>
      <c r="P28" s="1015"/>
      <c r="Q28" s="1015"/>
      <c r="R28" s="210" t="s">
        <v>92</v>
      </c>
    </row>
    <row r="29" spans="2:18" ht="15" customHeight="1">
      <c r="B29" s="935" t="s">
        <v>236</v>
      </c>
      <c r="C29" s="936"/>
      <c r="D29" s="1016" t="str">
        <f>'02入力票（その２）'!I100</f>
        <v/>
      </c>
      <c r="E29" s="1016"/>
      <c r="F29" s="1016"/>
      <c r="G29" s="936" t="s">
        <v>620</v>
      </c>
      <c r="H29" s="936"/>
      <c r="I29" s="1016" t="str">
        <f>'02入力票（その２）'!I101</f>
        <v/>
      </c>
      <c r="J29" s="1017"/>
      <c r="K29" s="974"/>
      <c r="L29" s="936"/>
      <c r="M29" s="936" t="s">
        <v>621</v>
      </c>
      <c r="N29" s="936"/>
      <c r="O29" s="996" t="str">
        <f>'02入力票（その２）'!I107</f>
        <v/>
      </c>
      <c r="P29" s="1008"/>
      <c r="Q29" s="1008"/>
      <c r="R29" s="211" t="s">
        <v>92</v>
      </c>
    </row>
    <row r="30" spans="2:18" ht="15" customHeight="1">
      <c r="B30" s="935" t="s">
        <v>622</v>
      </c>
      <c r="C30" s="936"/>
      <c r="D30" s="989" t="str">
        <f>'02入力票（その２）'!I102</f>
        <v>　</v>
      </c>
      <c r="E30" s="989"/>
      <c r="F30" s="989"/>
      <c r="G30" s="936" t="s">
        <v>88</v>
      </c>
      <c r="H30" s="936"/>
      <c r="I30" s="212" t="str">
        <f>'02入力票（その２）'!I103</f>
        <v/>
      </c>
      <c r="J30" s="213" t="s">
        <v>90</v>
      </c>
      <c r="K30" s="974"/>
      <c r="L30" s="936"/>
      <c r="M30" s="1021" t="s">
        <v>623</v>
      </c>
      <c r="N30" s="1022"/>
      <c r="O30" s="996" t="str">
        <f>'02入力票（その２）'!I108</f>
        <v/>
      </c>
      <c r="P30" s="1008"/>
      <c r="Q30" s="1008"/>
      <c r="R30" s="211" t="s">
        <v>92</v>
      </c>
    </row>
    <row r="31" spans="2:18" ht="15" customHeight="1" thickBot="1">
      <c r="B31" s="1009" t="s">
        <v>292</v>
      </c>
      <c r="C31" s="995"/>
      <c r="D31" s="1010" t="str">
        <f>'02入力票（その２）'!I104</f>
        <v/>
      </c>
      <c r="E31" s="1011"/>
      <c r="F31" s="214" t="s">
        <v>212</v>
      </c>
      <c r="G31" s="995" t="s">
        <v>249</v>
      </c>
      <c r="H31" s="995"/>
      <c r="I31" s="215" t="str">
        <f>'02入力票（その２）'!I105</f>
        <v/>
      </c>
      <c r="J31" s="216" t="s">
        <v>212</v>
      </c>
      <c r="K31" s="1003"/>
      <c r="L31" s="938"/>
      <c r="M31" s="1012" t="s">
        <v>624</v>
      </c>
      <c r="N31" s="1012"/>
      <c r="O31" s="1000" t="str">
        <f>'02入力票（その２）'!I109</f>
        <v/>
      </c>
      <c r="P31" s="1013"/>
      <c r="Q31" s="1013"/>
      <c r="R31" s="217" t="s">
        <v>92</v>
      </c>
    </row>
    <row r="32" spans="2:18" ht="16.5" customHeight="1" thickBot="1">
      <c r="B32" s="218" t="s">
        <v>625</v>
      </c>
      <c r="C32" s="218"/>
      <c r="D32" s="218"/>
      <c r="E32" s="218"/>
      <c r="F32" s="218"/>
      <c r="G32" s="218"/>
      <c r="H32" s="218"/>
      <c r="I32" s="218"/>
      <c r="J32" s="218"/>
      <c r="K32" s="218"/>
      <c r="L32" s="218"/>
      <c r="M32" s="218"/>
      <c r="N32" s="218"/>
      <c r="O32" s="218"/>
      <c r="P32" s="218"/>
      <c r="Q32" s="218"/>
      <c r="R32" s="218"/>
    </row>
    <row r="33" spans="2:20" ht="20.25" customHeight="1" thickBot="1">
      <c r="B33" s="1059" t="s">
        <v>626</v>
      </c>
      <c r="C33" s="1060"/>
      <c r="D33" s="1061"/>
      <c r="E33" s="219" t="s">
        <v>627</v>
      </c>
      <c r="F33" s="1065" t="str">
        <f>'02入力票（その２）'!I52</f>
        <v/>
      </c>
      <c r="G33" s="1051"/>
      <c r="H33" s="220" t="s">
        <v>628</v>
      </c>
      <c r="I33" s="1034" t="str">
        <f>'02入力票（その２）'!I53</f>
        <v/>
      </c>
      <c r="J33" s="1066"/>
      <c r="K33" s="1067" t="s">
        <v>616</v>
      </c>
      <c r="L33" s="1067"/>
      <c r="M33" s="1068" t="str">
        <f>'02入力票（その２）'!I55</f>
        <v/>
      </c>
      <c r="N33" s="1069"/>
      <c r="O33" s="930" t="s">
        <v>629</v>
      </c>
      <c r="P33" s="930"/>
      <c r="Q33" s="1034" t="str">
        <f>'02入力票（その２）'!I56</f>
        <v/>
      </c>
      <c r="R33" s="1035"/>
    </row>
    <row r="34" spans="2:20" ht="20.25" customHeight="1" thickBot="1">
      <c r="B34" s="1062"/>
      <c r="C34" s="1063"/>
      <c r="D34" s="1064"/>
      <c r="E34" s="1036" t="s">
        <v>800</v>
      </c>
      <c r="F34" s="1037"/>
      <c r="G34" s="1037"/>
      <c r="H34" s="1038" t="str">
        <f>'02入力票（その２）'!I57</f>
        <v/>
      </c>
      <c r="I34" s="1038"/>
      <c r="J34" s="1038"/>
      <c r="K34" s="1038"/>
      <c r="L34" s="1039"/>
      <c r="M34" s="161"/>
      <c r="N34" s="161"/>
      <c r="O34" s="221"/>
      <c r="P34" s="160"/>
      <c r="Q34" s="222"/>
      <c r="R34" s="223" t="str">
        <f>VLOOKUP($H$79,$C$281:$D$294,1,FALSE)</f>
        <v>　　　　　</v>
      </c>
    </row>
    <row r="35" spans="2:20" ht="19.5" customHeight="1">
      <c r="B35" s="224" t="s">
        <v>595</v>
      </c>
      <c r="C35" s="160"/>
      <c r="D35" s="160"/>
      <c r="E35" s="160"/>
      <c r="F35" s="160"/>
      <c r="G35" s="160"/>
      <c r="H35" s="185"/>
      <c r="I35" s="190"/>
      <c r="J35" s="190"/>
      <c r="K35" s="190"/>
      <c r="L35" s="190"/>
      <c r="M35" s="190"/>
      <c r="N35" s="190"/>
      <c r="O35" s="190"/>
      <c r="P35" s="190"/>
      <c r="Q35" s="190"/>
      <c r="R35" s="190"/>
    </row>
    <row r="36" spans="2:20" ht="14.25" customHeight="1">
      <c r="B36" s="190" t="s">
        <v>630</v>
      </c>
      <c r="C36" s="221"/>
      <c r="D36" s="190"/>
      <c r="E36" s="190"/>
      <c r="F36" s="190"/>
      <c r="G36" s="190"/>
      <c r="H36" s="190"/>
      <c r="I36" s="190"/>
      <c r="J36" s="190"/>
      <c r="K36" s="190"/>
      <c r="L36" s="190"/>
      <c r="M36" s="190"/>
      <c r="N36" s="190"/>
      <c r="O36" s="190"/>
      <c r="P36" s="190"/>
      <c r="Q36" s="190"/>
      <c r="R36" s="190"/>
    </row>
    <row r="37" spans="2:20" ht="14.25" customHeight="1" thickBot="1">
      <c r="B37" s="190" t="s">
        <v>631</v>
      </c>
      <c r="C37" s="221"/>
      <c r="D37" s="190"/>
      <c r="E37" s="190"/>
      <c r="F37" s="190"/>
      <c r="G37" s="190"/>
      <c r="H37" s="190"/>
      <c r="I37" s="190"/>
      <c r="J37" s="190"/>
      <c r="K37" s="190"/>
      <c r="L37" s="190"/>
      <c r="M37" s="190"/>
      <c r="N37" s="190"/>
      <c r="O37" s="190"/>
      <c r="P37" s="221"/>
      <c r="Q37" s="225"/>
      <c r="R37" s="226" t="str">
        <f>G93</f>
        <v/>
      </c>
    </row>
    <row r="38" spans="2:20" ht="28.5" customHeight="1">
      <c r="B38" s="1040" t="s">
        <v>632</v>
      </c>
      <c r="C38" s="1042" t="s">
        <v>633</v>
      </c>
      <c r="D38" s="1043"/>
      <c r="E38" s="1044" t="s">
        <v>634</v>
      </c>
      <c r="F38" s="1045"/>
      <c r="G38" s="1045"/>
      <c r="H38" s="1046"/>
      <c r="I38" s="744" t="s">
        <v>635</v>
      </c>
      <c r="J38" s="1050" t="s">
        <v>636</v>
      </c>
      <c r="K38" s="1051"/>
      <c r="L38" s="1052" t="s">
        <v>637</v>
      </c>
      <c r="M38" s="1053"/>
      <c r="N38" s="1054"/>
      <c r="O38" s="1055" t="s">
        <v>638</v>
      </c>
      <c r="P38" s="1044" t="s">
        <v>639</v>
      </c>
      <c r="Q38" s="1045"/>
      <c r="R38" s="1057"/>
      <c r="S38" s="228" t="str">
        <f>CONCATENATE(T40,T42,T43,T44,T45,T47,T48,T49,T50,T51,T52,T54,T55,T56,T57,T58,T59,T60,T61,T62,T63,T64,T65,T66,T67,T68,T69,T70,T71,T72,T73)</f>
        <v>－－－－－－－－－－－－－－－－－－－－－－－－－－－－－－－</v>
      </c>
    </row>
    <row r="39" spans="2:20" ht="19.5" customHeight="1" thickBot="1">
      <c r="B39" s="1041"/>
      <c r="C39" s="229" t="s">
        <v>640</v>
      </c>
      <c r="D39" s="746" t="s">
        <v>641</v>
      </c>
      <c r="E39" s="1047"/>
      <c r="F39" s="1048"/>
      <c r="G39" s="1048"/>
      <c r="H39" s="1049"/>
      <c r="I39" s="230" t="s">
        <v>801</v>
      </c>
      <c r="J39" s="1023" t="s">
        <v>642</v>
      </c>
      <c r="K39" s="1024"/>
      <c r="L39" s="747" t="s">
        <v>643</v>
      </c>
      <c r="M39" s="231" t="s">
        <v>644</v>
      </c>
      <c r="N39" s="231" t="s">
        <v>371</v>
      </c>
      <c r="O39" s="1056"/>
      <c r="P39" s="1047"/>
      <c r="Q39" s="1048"/>
      <c r="R39" s="1058"/>
    </row>
    <row r="40" spans="2:20" ht="14.25" thickTop="1">
      <c r="B40" s="1025"/>
      <c r="C40" s="1027" t="str">
        <f>IF(D40="","",(IF(D40=1,"一般",(IF(D40=2,"特定","-")))))</f>
        <v/>
      </c>
      <c r="D40" s="1028"/>
      <c r="E40" s="232" t="s">
        <v>802</v>
      </c>
      <c r="F40" s="1030" t="s">
        <v>489</v>
      </c>
      <c r="G40" s="1031"/>
      <c r="H40" s="1031"/>
      <c r="I40" s="233"/>
      <c r="J40" s="1032"/>
      <c r="K40" s="1033"/>
      <c r="L40" s="233"/>
      <c r="M40" s="233"/>
      <c r="N40" s="233"/>
      <c r="O40" s="233"/>
      <c r="P40" s="1077"/>
      <c r="Q40" s="1078"/>
      <c r="R40" s="1079"/>
      <c r="S40" s="234" t="s">
        <v>645</v>
      </c>
      <c r="T40" s="235" t="str">
        <f>IF(B40="○",S40,"－")</f>
        <v>－</v>
      </c>
    </row>
    <row r="41" spans="2:20">
      <c r="B41" s="1026"/>
      <c r="C41" s="985"/>
      <c r="D41" s="1029"/>
      <c r="E41" s="236"/>
      <c r="F41" s="1074" t="s">
        <v>803</v>
      </c>
      <c r="G41" s="1074"/>
      <c r="H41" s="1074"/>
      <c r="I41" s="237"/>
      <c r="J41" s="1075"/>
      <c r="K41" s="1076"/>
      <c r="L41" s="237"/>
      <c r="M41" s="237"/>
      <c r="N41" s="237"/>
      <c r="O41" s="237"/>
      <c r="P41" s="1080"/>
      <c r="Q41" s="1081"/>
      <c r="R41" s="1082"/>
      <c r="S41" s="234"/>
      <c r="T41" s="235"/>
    </row>
    <row r="42" spans="2:20">
      <c r="B42" s="238"/>
      <c r="C42" s="254" t="str">
        <f t="shared" ref="C42:C53" si="0">IF(D42="","",(IF(D42=1,"一般",(IF(D42=2,"特定","-")))))</f>
        <v/>
      </c>
      <c r="D42" s="239"/>
      <c r="E42" s="240" t="s">
        <v>804</v>
      </c>
      <c r="F42" s="1073" t="s">
        <v>491</v>
      </c>
      <c r="G42" s="1074"/>
      <c r="H42" s="1074"/>
      <c r="I42" s="237"/>
      <c r="J42" s="1075"/>
      <c r="K42" s="1076"/>
      <c r="L42" s="237"/>
      <c r="M42" s="237"/>
      <c r="N42" s="237"/>
      <c r="O42" s="237"/>
      <c r="P42" s="1080"/>
      <c r="Q42" s="1081"/>
      <c r="R42" s="1082"/>
      <c r="S42" s="234" t="s">
        <v>646</v>
      </c>
      <c r="T42" s="235" t="str">
        <f>IF(B42="○",S42,"－")</f>
        <v>－</v>
      </c>
    </row>
    <row r="43" spans="2:20">
      <c r="B43" s="238"/>
      <c r="C43" s="254" t="str">
        <f t="shared" si="0"/>
        <v/>
      </c>
      <c r="D43" s="688"/>
      <c r="E43" s="240" t="s">
        <v>805</v>
      </c>
      <c r="F43" s="1073" t="s">
        <v>492</v>
      </c>
      <c r="G43" s="1074"/>
      <c r="H43" s="1074"/>
      <c r="I43" s="237"/>
      <c r="J43" s="1075"/>
      <c r="K43" s="1076"/>
      <c r="L43" s="237"/>
      <c r="M43" s="237"/>
      <c r="N43" s="237"/>
      <c r="O43" s="237"/>
      <c r="P43" s="1080"/>
      <c r="Q43" s="1081"/>
      <c r="R43" s="1082"/>
      <c r="S43" s="234" t="s">
        <v>647</v>
      </c>
      <c r="T43" s="235" t="str">
        <f>IF(B43="○",S43,"－")</f>
        <v>－</v>
      </c>
    </row>
    <row r="44" spans="2:20">
      <c r="B44" s="238"/>
      <c r="C44" s="254" t="str">
        <f t="shared" si="0"/>
        <v/>
      </c>
      <c r="D44" s="688"/>
      <c r="E44" s="240" t="s">
        <v>806</v>
      </c>
      <c r="F44" s="1073" t="s">
        <v>493</v>
      </c>
      <c r="G44" s="1074"/>
      <c r="H44" s="1074"/>
      <c r="I44" s="237"/>
      <c r="J44" s="1075"/>
      <c r="K44" s="1076"/>
      <c r="L44" s="237"/>
      <c r="M44" s="237"/>
      <c r="N44" s="237"/>
      <c r="O44" s="237"/>
      <c r="P44" s="1080"/>
      <c r="Q44" s="1081"/>
      <c r="R44" s="1082"/>
      <c r="S44" s="234" t="s">
        <v>648</v>
      </c>
      <c r="T44" s="235" t="str">
        <f>IF(B44="○",S44,"－")</f>
        <v>－</v>
      </c>
    </row>
    <row r="45" spans="2:20">
      <c r="B45" s="1070"/>
      <c r="C45" s="1071" t="str">
        <f t="shared" si="0"/>
        <v/>
      </c>
      <c r="D45" s="1072"/>
      <c r="E45" s="241" t="s">
        <v>807</v>
      </c>
      <c r="F45" s="1073" t="s">
        <v>649</v>
      </c>
      <c r="G45" s="1074"/>
      <c r="H45" s="1074"/>
      <c r="I45" s="237"/>
      <c r="J45" s="1075"/>
      <c r="K45" s="1076"/>
      <c r="L45" s="237"/>
      <c r="M45" s="237"/>
      <c r="N45" s="237"/>
      <c r="O45" s="237"/>
      <c r="P45" s="1080"/>
      <c r="Q45" s="1081"/>
      <c r="R45" s="1082"/>
      <c r="S45" s="234" t="s">
        <v>808</v>
      </c>
      <c r="T45" s="235" t="str">
        <f>IF(B45="○",S45,"－")</f>
        <v>－</v>
      </c>
    </row>
    <row r="46" spans="2:20">
      <c r="B46" s="1026"/>
      <c r="C46" s="985"/>
      <c r="D46" s="1029"/>
      <c r="E46" s="236"/>
      <c r="F46" s="1073" t="s">
        <v>650</v>
      </c>
      <c r="G46" s="1074"/>
      <c r="H46" s="1074"/>
      <c r="I46" s="237"/>
      <c r="J46" s="1075"/>
      <c r="K46" s="1076"/>
      <c r="L46" s="237"/>
      <c r="M46" s="237"/>
      <c r="N46" s="237"/>
      <c r="O46" s="237"/>
      <c r="P46" s="1080"/>
      <c r="Q46" s="1081"/>
      <c r="R46" s="1082"/>
      <c r="S46" s="234"/>
      <c r="T46" s="235"/>
    </row>
    <row r="47" spans="2:20">
      <c r="B47" s="238"/>
      <c r="C47" s="254" t="str">
        <f t="shared" si="0"/>
        <v/>
      </c>
      <c r="D47" s="239"/>
      <c r="E47" s="240" t="s">
        <v>809</v>
      </c>
      <c r="F47" s="1073" t="s">
        <v>651</v>
      </c>
      <c r="G47" s="1074"/>
      <c r="H47" s="1074"/>
      <c r="I47" s="237"/>
      <c r="J47" s="1075"/>
      <c r="K47" s="1076"/>
      <c r="L47" s="237"/>
      <c r="M47" s="237"/>
      <c r="N47" s="237"/>
      <c r="O47" s="237"/>
      <c r="P47" s="1080"/>
      <c r="Q47" s="1081"/>
      <c r="R47" s="1082"/>
      <c r="S47" s="234" t="s">
        <v>651</v>
      </c>
      <c r="T47" s="235" t="str">
        <f t="shared" ref="T47:T52" si="1">IF(B47="○",S47,"－")</f>
        <v>－</v>
      </c>
    </row>
    <row r="48" spans="2:20">
      <c r="B48" s="238"/>
      <c r="C48" s="254" t="str">
        <f t="shared" si="0"/>
        <v/>
      </c>
      <c r="D48" s="688"/>
      <c r="E48" s="240" t="s">
        <v>810</v>
      </c>
      <c r="F48" s="1073" t="s">
        <v>497</v>
      </c>
      <c r="G48" s="1074"/>
      <c r="H48" s="1074"/>
      <c r="I48" s="237"/>
      <c r="J48" s="1075"/>
      <c r="K48" s="1076"/>
      <c r="L48" s="237"/>
      <c r="M48" s="237"/>
      <c r="N48" s="237"/>
      <c r="O48" s="237"/>
      <c r="P48" s="1080"/>
      <c r="Q48" s="1081"/>
      <c r="R48" s="1082"/>
      <c r="S48" s="234" t="s">
        <v>652</v>
      </c>
      <c r="T48" s="235" t="str">
        <f t="shared" si="1"/>
        <v>－</v>
      </c>
    </row>
    <row r="49" spans="2:20">
      <c r="B49" s="238"/>
      <c r="C49" s="254" t="str">
        <f t="shared" si="0"/>
        <v/>
      </c>
      <c r="D49" s="688"/>
      <c r="E49" s="240" t="s">
        <v>811</v>
      </c>
      <c r="F49" s="1073" t="s">
        <v>498</v>
      </c>
      <c r="G49" s="1074"/>
      <c r="H49" s="1074"/>
      <c r="I49" s="237"/>
      <c r="J49" s="1075"/>
      <c r="K49" s="1076"/>
      <c r="L49" s="237"/>
      <c r="M49" s="237"/>
      <c r="N49" s="237"/>
      <c r="O49" s="237"/>
      <c r="P49" s="1080"/>
      <c r="Q49" s="1081"/>
      <c r="R49" s="1082"/>
      <c r="S49" s="234" t="s">
        <v>653</v>
      </c>
      <c r="T49" s="235" t="str">
        <f t="shared" si="1"/>
        <v>－</v>
      </c>
    </row>
    <row r="50" spans="2:20">
      <c r="B50" s="238"/>
      <c r="C50" s="254" t="str">
        <f t="shared" si="0"/>
        <v/>
      </c>
      <c r="D50" s="688"/>
      <c r="E50" s="240" t="s">
        <v>812</v>
      </c>
      <c r="F50" s="1073" t="s">
        <v>499</v>
      </c>
      <c r="G50" s="1074"/>
      <c r="H50" s="1074"/>
      <c r="I50" s="237"/>
      <c r="J50" s="1075"/>
      <c r="K50" s="1076"/>
      <c r="L50" s="237"/>
      <c r="M50" s="237"/>
      <c r="N50" s="237"/>
      <c r="O50" s="237"/>
      <c r="P50" s="1080"/>
      <c r="Q50" s="1081"/>
      <c r="R50" s="1082"/>
      <c r="S50" s="234" t="s">
        <v>499</v>
      </c>
      <c r="T50" s="235" t="str">
        <f t="shared" si="1"/>
        <v>－</v>
      </c>
    </row>
    <row r="51" spans="2:20">
      <c r="B51" s="238"/>
      <c r="C51" s="254" t="str">
        <f t="shared" si="0"/>
        <v/>
      </c>
      <c r="D51" s="688"/>
      <c r="E51" s="240" t="s">
        <v>813</v>
      </c>
      <c r="F51" s="1073" t="s">
        <v>814</v>
      </c>
      <c r="G51" s="1074"/>
      <c r="H51" s="1074"/>
      <c r="I51" s="237"/>
      <c r="J51" s="1075"/>
      <c r="K51" s="1076"/>
      <c r="L51" s="237"/>
      <c r="M51" s="237"/>
      <c r="N51" s="237"/>
      <c r="O51" s="237"/>
      <c r="P51" s="1080"/>
      <c r="Q51" s="1081"/>
      <c r="R51" s="1082"/>
      <c r="S51" s="234" t="s">
        <v>815</v>
      </c>
      <c r="T51" s="235" t="str">
        <f t="shared" si="1"/>
        <v>－</v>
      </c>
    </row>
    <row r="52" spans="2:20">
      <c r="B52" s="1070"/>
      <c r="C52" s="242" t="str">
        <f t="shared" si="0"/>
        <v/>
      </c>
      <c r="D52" s="243"/>
      <c r="E52" s="241" t="s">
        <v>816</v>
      </c>
      <c r="F52" s="1073" t="s">
        <v>501</v>
      </c>
      <c r="G52" s="1074"/>
      <c r="H52" s="1074"/>
      <c r="I52" s="237"/>
      <c r="J52" s="1075"/>
      <c r="K52" s="1076"/>
      <c r="L52" s="237"/>
      <c r="M52" s="237"/>
      <c r="N52" s="237"/>
      <c r="O52" s="237"/>
      <c r="P52" s="1080"/>
      <c r="Q52" s="1081"/>
      <c r="R52" s="1082"/>
      <c r="S52" s="234" t="s">
        <v>654</v>
      </c>
      <c r="T52" s="235" t="str">
        <f t="shared" si="1"/>
        <v>－</v>
      </c>
    </row>
    <row r="53" spans="2:20">
      <c r="B53" s="1026"/>
      <c r="C53" s="244" t="str">
        <f t="shared" si="0"/>
        <v/>
      </c>
      <c r="D53" s="245"/>
      <c r="E53" s="236"/>
      <c r="F53" s="1073" t="s">
        <v>655</v>
      </c>
      <c r="G53" s="1074"/>
      <c r="H53" s="1074"/>
      <c r="I53" s="237"/>
      <c r="J53" s="1075"/>
      <c r="K53" s="1076"/>
      <c r="L53" s="237"/>
      <c r="M53" s="237"/>
      <c r="N53" s="237"/>
      <c r="O53" s="237"/>
      <c r="P53" s="1080"/>
      <c r="Q53" s="1081"/>
      <c r="R53" s="1082"/>
      <c r="S53" s="234"/>
      <c r="T53" s="235"/>
    </row>
    <row r="54" spans="2:20">
      <c r="B54" s="238"/>
      <c r="C54" s="254" t="str">
        <f>IF(D54="","",(IF(D54=1,"一般",(IF(D54=2,"特定","-")))))</f>
        <v/>
      </c>
      <c r="D54" s="688"/>
      <c r="E54" s="240" t="s">
        <v>817</v>
      </c>
      <c r="F54" s="1073" t="s">
        <v>503</v>
      </c>
      <c r="G54" s="1074"/>
      <c r="H54" s="1074"/>
      <c r="I54" s="237"/>
      <c r="J54" s="1075"/>
      <c r="K54" s="1076"/>
      <c r="L54" s="237"/>
      <c r="M54" s="237"/>
      <c r="N54" s="237"/>
      <c r="O54" s="237"/>
      <c r="P54" s="1080"/>
      <c r="Q54" s="1081"/>
      <c r="R54" s="1082"/>
      <c r="S54" s="234" t="s">
        <v>656</v>
      </c>
      <c r="T54" s="235" t="str">
        <f t="shared" ref="T54:T73" si="2">IF(B54="○",S54,"－")</f>
        <v>－</v>
      </c>
    </row>
    <row r="55" spans="2:20">
      <c r="B55" s="238"/>
      <c r="C55" s="687" t="str">
        <f t="shared" ref="C55:C71" si="3">IF(D55="","",(IF(D55=1,"一般",(IF(D55=2,"特定","-")))))</f>
        <v/>
      </c>
      <c r="D55" s="239"/>
      <c r="E55" s="240" t="s">
        <v>818</v>
      </c>
      <c r="F55" s="1073" t="s">
        <v>504</v>
      </c>
      <c r="G55" s="1074"/>
      <c r="H55" s="1074"/>
      <c r="I55" s="237"/>
      <c r="J55" s="1075"/>
      <c r="K55" s="1076"/>
      <c r="L55" s="237"/>
      <c r="M55" s="237"/>
      <c r="N55" s="237"/>
      <c r="O55" s="237"/>
      <c r="P55" s="1080"/>
      <c r="Q55" s="1081"/>
      <c r="R55" s="1082"/>
      <c r="S55" s="234" t="s">
        <v>819</v>
      </c>
      <c r="T55" s="235" t="str">
        <f t="shared" si="2"/>
        <v>－</v>
      </c>
    </row>
    <row r="56" spans="2:20">
      <c r="B56" s="238"/>
      <c r="C56" s="687" t="str">
        <f t="shared" si="3"/>
        <v/>
      </c>
      <c r="D56" s="688"/>
      <c r="E56" s="240" t="s">
        <v>820</v>
      </c>
      <c r="F56" s="1073" t="s">
        <v>821</v>
      </c>
      <c r="G56" s="1074"/>
      <c r="H56" s="1074"/>
      <c r="I56" s="237"/>
      <c r="J56" s="1075"/>
      <c r="K56" s="1076"/>
      <c r="L56" s="237"/>
      <c r="M56" s="237"/>
      <c r="N56" s="237"/>
      <c r="O56" s="237"/>
      <c r="P56" s="1080"/>
      <c r="Q56" s="1081"/>
      <c r="R56" s="1082"/>
      <c r="S56" s="234" t="s">
        <v>822</v>
      </c>
      <c r="T56" s="235" t="str">
        <f t="shared" si="2"/>
        <v>－</v>
      </c>
    </row>
    <row r="57" spans="2:20">
      <c r="B57" s="238"/>
      <c r="C57" s="687" t="str">
        <f t="shared" si="3"/>
        <v/>
      </c>
      <c r="D57" s="688"/>
      <c r="E57" s="240" t="s">
        <v>823</v>
      </c>
      <c r="F57" s="1073" t="s">
        <v>506</v>
      </c>
      <c r="G57" s="1074"/>
      <c r="H57" s="1074"/>
      <c r="I57" s="237"/>
      <c r="J57" s="1075"/>
      <c r="K57" s="1076"/>
      <c r="L57" s="237"/>
      <c r="M57" s="237"/>
      <c r="N57" s="237"/>
      <c r="O57" s="237"/>
      <c r="P57" s="1080"/>
      <c r="Q57" s="1081"/>
      <c r="R57" s="1082"/>
      <c r="S57" s="234" t="s">
        <v>657</v>
      </c>
      <c r="T57" s="235" t="str">
        <f t="shared" si="2"/>
        <v>－</v>
      </c>
    </row>
    <row r="58" spans="2:20">
      <c r="B58" s="238"/>
      <c r="C58" s="687" t="str">
        <f t="shared" si="3"/>
        <v/>
      </c>
      <c r="D58" s="688"/>
      <c r="E58" s="240" t="s">
        <v>824</v>
      </c>
      <c r="F58" s="1073" t="s">
        <v>825</v>
      </c>
      <c r="G58" s="1074"/>
      <c r="H58" s="1074"/>
      <c r="I58" s="237"/>
      <c r="J58" s="1075"/>
      <c r="K58" s="1076"/>
      <c r="L58" s="237"/>
      <c r="M58" s="237"/>
      <c r="N58" s="237"/>
      <c r="O58" s="237"/>
      <c r="P58" s="1080"/>
      <c r="Q58" s="1081"/>
      <c r="R58" s="1082"/>
      <c r="S58" s="234" t="s">
        <v>826</v>
      </c>
      <c r="T58" s="235" t="str">
        <f t="shared" si="2"/>
        <v>－</v>
      </c>
    </row>
    <row r="59" spans="2:20">
      <c r="B59" s="238"/>
      <c r="C59" s="687" t="str">
        <f t="shared" si="3"/>
        <v/>
      </c>
      <c r="D59" s="688"/>
      <c r="E59" s="240" t="s">
        <v>827</v>
      </c>
      <c r="F59" s="1073" t="s">
        <v>508</v>
      </c>
      <c r="G59" s="1074"/>
      <c r="H59" s="1074"/>
      <c r="I59" s="237"/>
      <c r="J59" s="1075"/>
      <c r="K59" s="1076"/>
      <c r="L59" s="237"/>
      <c r="M59" s="237"/>
      <c r="N59" s="237"/>
      <c r="O59" s="237"/>
      <c r="P59" s="1080"/>
      <c r="Q59" s="1081"/>
      <c r="R59" s="1082"/>
      <c r="S59" s="234" t="s">
        <v>658</v>
      </c>
      <c r="T59" s="235" t="str">
        <f t="shared" si="2"/>
        <v>－</v>
      </c>
    </row>
    <row r="60" spans="2:20">
      <c r="B60" s="238"/>
      <c r="C60" s="687" t="str">
        <f t="shared" si="3"/>
        <v/>
      </c>
      <c r="D60" s="688"/>
      <c r="E60" s="240" t="s">
        <v>828</v>
      </c>
      <c r="F60" s="1073" t="s">
        <v>509</v>
      </c>
      <c r="G60" s="1074"/>
      <c r="H60" s="1074"/>
      <c r="I60" s="237"/>
      <c r="J60" s="1075"/>
      <c r="K60" s="1076"/>
      <c r="L60" s="237"/>
      <c r="M60" s="237"/>
      <c r="N60" s="237"/>
      <c r="O60" s="237"/>
      <c r="P60" s="1080"/>
      <c r="Q60" s="1081"/>
      <c r="R60" s="1082"/>
      <c r="S60" s="234" t="s">
        <v>659</v>
      </c>
      <c r="T60" s="235" t="str">
        <f t="shared" si="2"/>
        <v>－</v>
      </c>
    </row>
    <row r="61" spans="2:20">
      <c r="B61" s="238"/>
      <c r="C61" s="687" t="str">
        <f t="shared" si="3"/>
        <v/>
      </c>
      <c r="D61" s="688"/>
      <c r="E61" s="240" t="s">
        <v>829</v>
      </c>
      <c r="F61" s="1073" t="s">
        <v>510</v>
      </c>
      <c r="G61" s="1074"/>
      <c r="H61" s="1074"/>
      <c r="I61" s="237"/>
      <c r="J61" s="1075"/>
      <c r="K61" s="1076"/>
      <c r="L61" s="237"/>
      <c r="M61" s="237"/>
      <c r="N61" s="237"/>
      <c r="O61" s="237"/>
      <c r="P61" s="1080"/>
      <c r="Q61" s="1081"/>
      <c r="R61" s="1082"/>
      <c r="S61" s="234" t="s">
        <v>660</v>
      </c>
      <c r="T61" s="235" t="str">
        <f t="shared" si="2"/>
        <v>－</v>
      </c>
    </row>
    <row r="62" spans="2:20">
      <c r="B62" s="238"/>
      <c r="C62" s="687" t="str">
        <f t="shared" si="3"/>
        <v/>
      </c>
      <c r="D62" s="688"/>
      <c r="E62" s="240" t="s">
        <v>830</v>
      </c>
      <c r="F62" s="1073" t="s">
        <v>511</v>
      </c>
      <c r="G62" s="1074"/>
      <c r="H62" s="1074"/>
      <c r="I62" s="237"/>
      <c r="J62" s="1075"/>
      <c r="K62" s="1076"/>
      <c r="L62" s="237"/>
      <c r="M62" s="237"/>
      <c r="N62" s="237"/>
      <c r="O62" s="237"/>
      <c r="P62" s="1080"/>
      <c r="Q62" s="1081"/>
      <c r="R62" s="1082"/>
      <c r="S62" s="234" t="s">
        <v>661</v>
      </c>
      <c r="T62" s="235" t="str">
        <f t="shared" si="2"/>
        <v>－</v>
      </c>
    </row>
    <row r="63" spans="2:20">
      <c r="B63" s="238"/>
      <c r="C63" s="687" t="str">
        <f t="shared" si="3"/>
        <v/>
      </c>
      <c r="D63" s="688"/>
      <c r="E63" s="240" t="s">
        <v>831</v>
      </c>
      <c r="F63" s="1073" t="s">
        <v>512</v>
      </c>
      <c r="G63" s="1074"/>
      <c r="H63" s="1074"/>
      <c r="I63" s="237"/>
      <c r="J63" s="1075"/>
      <c r="K63" s="1076"/>
      <c r="L63" s="237"/>
      <c r="M63" s="237"/>
      <c r="N63" s="237"/>
      <c r="O63" s="237"/>
      <c r="P63" s="1080"/>
      <c r="Q63" s="1081"/>
      <c r="R63" s="1082"/>
      <c r="S63" s="234" t="s">
        <v>662</v>
      </c>
      <c r="T63" s="235" t="str">
        <f t="shared" si="2"/>
        <v>－</v>
      </c>
    </row>
    <row r="64" spans="2:20">
      <c r="B64" s="238"/>
      <c r="C64" s="687" t="str">
        <f t="shared" si="3"/>
        <v/>
      </c>
      <c r="D64" s="688"/>
      <c r="E64" s="240" t="s">
        <v>832</v>
      </c>
      <c r="F64" s="1073" t="s">
        <v>513</v>
      </c>
      <c r="G64" s="1074"/>
      <c r="H64" s="1074"/>
      <c r="I64" s="237"/>
      <c r="J64" s="1075"/>
      <c r="K64" s="1076"/>
      <c r="L64" s="237"/>
      <c r="M64" s="237"/>
      <c r="N64" s="237"/>
      <c r="O64" s="237"/>
      <c r="P64" s="1080"/>
      <c r="Q64" s="1081"/>
      <c r="R64" s="1082"/>
      <c r="S64" s="234" t="s">
        <v>663</v>
      </c>
      <c r="T64" s="235" t="str">
        <f t="shared" si="2"/>
        <v>－</v>
      </c>
    </row>
    <row r="65" spans="2:20">
      <c r="B65" s="238"/>
      <c r="C65" s="687" t="str">
        <f t="shared" si="3"/>
        <v/>
      </c>
      <c r="D65" s="688"/>
      <c r="E65" s="240" t="s">
        <v>833</v>
      </c>
      <c r="F65" s="1073" t="s">
        <v>514</v>
      </c>
      <c r="G65" s="1074"/>
      <c r="H65" s="1074"/>
      <c r="I65" s="237"/>
      <c r="J65" s="1075"/>
      <c r="K65" s="1076"/>
      <c r="L65" s="237"/>
      <c r="M65" s="237"/>
      <c r="N65" s="237"/>
      <c r="O65" s="237"/>
      <c r="P65" s="1080"/>
      <c r="Q65" s="1081"/>
      <c r="R65" s="1082"/>
      <c r="S65" s="234" t="s">
        <v>664</v>
      </c>
      <c r="T65" s="235" t="str">
        <f t="shared" si="2"/>
        <v>－</v>
      </c>
    </row>
    <row r="66" spans="2:20">
      <c r="B66" s="238"/>
      <c r="C66" s="687" t="str">
        <f t="shared" si="3"/>
        <v/>
      </c>
      <c r="D66" s="688"/>
      <c r="E66" s="240" t="s">
        <v>834</v>
      </c>
      <c r="F66" s="1073" t="s">
        <v>515</v>
      </c>
      <c r="G66" s="1074"/>
      <c r="H66" s="1074"/>
      <c r="I66" s="237"/>
      <c r="J66" s="1075"/>
      <c r="K66" s="1076"/>
      <c r="L66" s="237"/>
      <c r="M66" s="237"/>
      <c r="N66" s="237"/>
      <c r="O66" s="237"/>
      <c r="P66" s="1080"/>
      <c r="Q66" s="1081"/>
      <c r="R66" s="1082"/>
      <c r="S66" s="234" t="s">
        <v>665</v>
      </c>
      <c r="T66" s="235" t="str">
        <f t="shared" si="2"/>
        <v>－</v>
      </c>
    </row>
    <row r="67" spans="2:20">
      <c r="B67" s="238"/>
      <c r="C67" s="687" t="str">
        <f t="shared" si="3"/>
        <v/>
      </c>
      <c r="D67" s="688"/>
      <c r="E67" s="240" t="s">
        <v>835</v>
      </c>
      <c r="F67" s="1073" t="s">
        <v>516</v>
      </c>
      <c r="G67" s="1074"/>
      <c r="H67" s="1074"/>
      <c r="I67" s="237"/>
      <c r="J67" s="1075"/>
      <c r="K67" s="1076"/>
      <c r="L67" s="237"/>
      <c r="M67" s="237"/>
      <c r="N67" s="237"/>
      <c r="O67" s="237"/>
      <c r="P67" s="1080"/>
      <c r="Q67" s="1081"/>
      <c r="R67" s="1082"/>
      <c r="S67" s="234" t="s">
        <v>666</v>
      </c>
      <c r="T67" s="235" t="str">
        <f t="shared" si="2"/>
        <v>－</v>
      </c>
    </row>
    <row r="68" spans="2:20">
      <c r="B68" s="238"/>
      <c r="C68" s="687" t="str">
        <f t="shared" si="3"/>
        <v/>
      </c>
      <c r="D68" s="688"/>
      <c r="E68" s="240" t="s">
        <v>836</v>
      </c>
      <c r="F68" s="1073" t="s">
        <v>517</v>
      </c>
      <c r="G68" s="1074"/>
      <c r="H68" s="1074"/>
      <c r="I68" s="237"/>
      <c r="J68" s="1075"/>
      <c r="K68" s="1076"/>
      <c r="L68" s="237"/>
      <c r="M68" s="237"/>
      <c r="N68" s="237"/>
      <c r="O68" s="237"/>
      <c r="P68" s="1080"/>
      <c r="Q68" s="1081"/>
      <c r="R68" s="1082"/>
      <c r="S68" s="234" t="s">
        <v>667</v>
      </c>
      <c r="T68" s="235" t="str">
        <f t="shared" si="2"/>
        <v>－</v>
      </c>
    </row>
    <row r="69" spans="2:20">
      <c r="B69" s="238"/>
      <c r="C69" s="687" t="str">
        <f t="shared" si="3"/>
        <v/>
      </c>
      <c r="D69" s="688"/>
      <c r="E69" s="240" t="s">
        <v>837</v>
      </c>
      <c r="F69" s="1073" t="s">
        <v>518</v>
      </c>
      <c r="G69" s="1074"/>
      <c r="H69" s="1074"/>
      <c r="I69" s="237"/>
      <c r="J69" s="1075"/>
      <c r="K69" s="1076"/>
      <c r="L69" s="237"/>
      <c r="M69" s="237"/>
      <c r="N69" s="237"/>
      <c r="O69" s="237"/>
      <c r="P69" s="1080"/>
      <c r="Q69" s="1081"/>
      <c r="R69" s="1082"/>
      <c r="S69" s="234" t="s">
        <v>668</v>
      </c>
      <c r="T69" s="235" t="str">
        <f t="shared" si="2"/>
        <v>－</v>
      </c>
    </row>
    <row r="70" spans="2:20">
      <c r="B70" s="238"/>
      <c r="C70" s="687" t="str">
        <f t="shared" si="3"/>
        <v/>
      </c>
      <c r="D70" s="688"/>
      <c r="E70" s="240">
        <v>280</v>
      </c>
      <c r="F70" s="1073" t="s">
        <v>519</v>
      </c>
      <c r="G70" s="1074"/>
      <c r="H70" s="1074"/>
      <c r="I70" s="237"/>
      <c r="J70" s="1075"/>
      <c r="K70" s="1076"/>
      <c r="L70" s="237"/>
      <c r="M70" s="237"/>
      <c r="N70" s="237"/>
      <c r="O70" s="237"/>
      <c r="P70" s="1080"/>
      <c r="Q70" s="1081"/>
      <c r="R70" s="1082"/>
      <c r="S70" s="234" t="s">
        <v>669</v>
      </c>
      <c r="T70" s="235" t="str">
        <f t="shared" si="2"/>
        <v>－</v>
      </c>
    </row>
    <row r="71" spans="2:20">
      <c r="B71" s="246"/>
      <c r="C71" s="687" t="str">
        <f t="shared" si="3"/>
        <v/>
      </c>
      <c r="D71" s="688"/>
      <c r="E71" s="777" t="s">
        <v>838</v>
      </c>
      <c r="F71" s="1086" t="s">
        <v>520</v>
      </c>
      <c r="G71" s="1087"/>
      <c r="H71" s="1087"/>
      <c r="I71" s="247"/>
      <c r="J71" s="1075"/>
      <c r="K71" s="1076"/>
      <c r="L71" s="247"/>
      <c r="M71" s="247"/>
      <c r="N71" s="247"/>
      <c r="O71" s="247"/>
      <c r="P71" s="1080"/>
      <c r="Q71" s="1081"/>
      <c r="R71" s="1082"/>
      <c r="S71" s="234" t="s">
        <v>670</v>
      </c>
      <c r="T71" s="235" t="str">
        <f>IF(B71="○",S71,"－")</f>
        <v>－</v>
      </c>
    </row>
    <row r="72" spans="2:20">
      <c r="B72" s="800"/>
      <c r="C72" s="801" t="str">
        <f>IF(D72="","",(IF(D72=1,"一般",(IF(D72=2,"特定","-")))))</f>
        <v/>
      </c>
      <c r="D72" s="808"/>
      <c r="E72" s="777"/>
      <c r="F72" s="1092" t="s">
        <v>2577</v>
      </c>
      <c r="G72" s="1093"/>
      <c r="H72" s="1094"/>
      <c r="I72" s="247"/>
      <c r="J72" s="806"/>
      <c r="K72" s="807"/>
      <c r="L72" s="247"/>
      <c r="M72" s="247"/>
      <c r="N72" s="247"/>
      <c r="O72" s="247"/>
      <c r="P72" s="1080"/>
      <c r="Q72" s="1081"/>
      <c r="R72" s="1082"/>
      <c r="S72" s="234" t="s">
        <v>2578</v>
      </c>
      <c r="T72" s="235" t="str">
        <f>IF(B72="○",S72,"－")</f>
        <v>－</v>
      </c>
    </row>
    <row r="73" spans="2:20" ht="14.25" thickBot="1">
      <c r="B73" s="248"/>
      <c r="C73" s="809" t="str">
        <f>IF(D73="","",(IF(D73=1,"一般",(IF(D73=2,"特定","-")))))</f>
        <v/>
      </c>
      <c r="D73" s="810"/>
      <c r="E73" s="249"/>
      <c r="F73" s="1088" t="s">
        <v>371</v>
      </c>
      <c r="G73" s="1089"/>
      <c r="H73" s="1089"/>
      <c r="I73" s="250"/>
      <c r="J73" s="1090"/>
      <c r="K73" s="1091"/>
      <c r="L73" s="250"/>
      <c r="M73" s="250"/>
      <c r="N73" s="250"/>
      <c r="O73" s="250"/>
      <c r="P73" s="1083"/>
      <c r="Q73" s="1084"/>
      <c r="R73" s="1085"/>
      <c r="S73" s="234" t="s">
        <v>839</v>
      </c>
      <c r="T73" s="235" t="str">
        <f t="shared" si="2"/>
        <v>－</v>
      </c>
    </row>
    <row r="74" spans="2:20">
      <c r="B74" s="190" t="s">
        <v>671</v>
      </c>
      <c r="C74" s="221"/>
      <c r="D74" s="190"/>
      <c r="E74" s="190"/>
      <c r="F74" s="190"/>
      <c r="G74" s="190"/>
      <c r="H74" s="190"/>
      <c r="I74" s="190"/>
      <c r="J74" s="190"/>
      <c r="K74" s="190"/>
      <c r="L74" s="190"/>
      <c r="M74" s="190"/>
      <c r="N74" s="190"/>
      <c r="O74" s="221"/>
      <c r="P74" s="221"/>
      <c r="Q74" s="221"/>
      <c r="R74" s="221"/>
    </row>
    <row r="75" spans="2:20" s="164" customFormat="1" ht="15" customHeight="1">
      <c r="B75" s="190"/>
      <c r="C75" s="190"/>
      <c r="D75" s="190"/>
      <c r="E75" s="190"/>
      <c r="F75" s="190"/>
      <c r="G75" s="190"/>
      <c r="H75" s="190"/>
      <c r="I75" s="190"/>
      <c r="J75" s="190"/>
      <c r="K75" s="190"/>
      <c r="L75" s="190"/>
      <c r="M75" s="190"/>
      <c r="N75" s="190"/>
      <c r="O75" s="190"/>
      <c r="P75" s="190"/>
      <c r="Q75" s="190"/>
      <c r="R75" s="190"/>
    </row>
    <row r="76" spans="2:20" s="164" customFormat="1" ht="24.75" customHeight="1">
      <c r="B76" s="190"/>
      <c r="C76" s="190"/>
      <c r="D76" s="349"/>
      <c r="E76" s="162"/>
      <c r="F76" s="162"/>
      <c r="G76" s="252"/>
      <c r="H76" s="253" t="s">
        <v>672</v>
      </c>
      <c r="I76" s="252"/>
      <c r="J76" s="252"/>
      <c r="K76" s="252"/>
      <c r="L76" s="252"/>
      <c r="M76" s="190"/>
      <c r="N76" s="190"/>
      <c r="O76" s="190"/>
      <c r="P76" s="162"/>
      <c r="Q76" s="1101" t="s">
        <v>11</v>
      </c>
      <c r="R76" s="1102"/>
    </row>
    <row r="77" spans="2:20" s="164" customFormat="1" ht="15" customHeight="1">
      <c r="B77" s="190"/>
      <c r="C77" s="349"/>
      <c r="D77" s="349"/>
      <c r="E77" s="252"/>
      <c r="F77" s="252"/>
      <c r="G77" s="252"/>
      <c r="H77" s="252"/>
      <c r="I77" s="252"/>
      <c r="J77" s="252"/>
      <c r="K77" s="252"/>
      <c r="L77" s="252"/>
      <c r="M77" s="292"/>
      <c r="N77" s="190"/>
      <c r="O77" s="190"/>
      <c r="P77" s="190"/>
      <c r="Q77" s="190"/>
      <c r="R77" s="190"/>
    </row>
    <row r="78" spans="2:20" s="164" customFormat="1" ht="15" customHeight="1">
      <c r="B78" s="190"/>
      <c r="C78" s="349"/>
      <c r="D78" s="349"/>
      <c r="E78" s="349"/>
      <c r="F78" s="349"/>
      <c r="G78" s="349"/>
      <c r="H78" s="349"/>
      <c r="I78" s="349"/>
      <c r="J78" s="349"/>
      <c r="K78" s="349"/>
      <c r="L78" s="349"/>
      <c r="M78" s="349"/>
      <c r="N78" s="190"/>
      <c r="O78" s="190"/>
      <c r="P78" s="190"/>
      <c r="Q78" s="190"/>
      <c r="R78" s="190"/>
    </row>
    <row r="79" spans="2:20" s="164" customFormat="1" ht="15" customHeight="1">
      <c r="B79" s="190"/>
      <c r="C79" s="255" t="s">
        <v>673</v>
      </c>
      <c r="D79" s="1103" t="s">
        <v>2608</v>
      </c>
      <c r="E79" s="1104"/>
      <c r="F79" s="255" t="s">
        <v>674</v>
      </c>
      <c r="G79" s="256"/>
      <c r="H79" s="1105" t="s">
        <v>2584</v>
      </c>
      <c r="I79" s="1106"/>
      <c r="J79" s="162"/>
      <c r="K79" s="257" t="s">
        <v>675</v>
      </c>
      <c r="L79" s="1107" t="s">
        <v>676</v>
      </c>
      <c r="M79" s="1107"/>
      <c r="N79" s="255" t="s">
        <v>840</v>
      </c>
      <c r="O79" s="256"/>
      <c r="P79" s="256"/>
      <c r="Q79" s="256"/>
      <c r="R79" s="256"/>
    </row>
    <row r="80" spans="2:20" s="164" customFormat="1" ht="15" customHeight="1">
      <c r="B80" s="190"/>
      <c r="C80" s="190"/>
      <c r="D80" s="304"/>
      <c r="E80" s="304"/>
      <c r="F80" s="304"/>
      <c r="G80" s="304"/>
      <c r="H80" s="304"/>
      <c r="I80" s="304"/>
      <c r="J80" s="304"/>
      <c r="K80" s="304"/>
      <c r="L80" s="304"/>
      <c r="M80" s="304"/>
      <c r="N80" s="304"/>
      <c r="O80" s="190"/>
      <c r="P80" s="190"/>
      <c r="Q80" s="190"/>
      <c r="R80" s="190"/>
    </row>
    <row r="81" spans="2:18" s="164" customFormat="1" ht="15" customHeight="1">
      <c r="B81" s="190"/>
      <c r="C81" s="255" t="s">
        <v>677</v>
      </c>
      <c r="D81" s="255"/>
      <c r="E81" s="255"/>
      <c r="F81" s="255"/>
      <c r="G81" s="255"/>
      <c r="H81" s="255"/>
      <c r="I81" s="255"/>
      <c r="J81" s="255"/>
      <c r="K81" s="255"/>
      <c r="L81" s="255"/>
      <c r="M81" s="190"/>
      <c r="N81" s="190"/>
      <c r="O81" s="190"/>
      <c r="P81" s="190"/>
      <c r="Q81" s="190"/>
      <c r="R81" s="190"/>
    </row>
    <row r="82" spans="2:18" s="164" customFormat="1" ht="15" customHeight="1">
      <c r="B82" s="190"/>
      <c r="C82" s="1108" t="str">
        <f>IF(ISBLANK('02入力票（その２）'!$G$168),"年　　　月　　　日",'02入力票（その２）'!$G$168)</f>
        <v>年　　　月　　　日</v>
      </c>
      <c r="D82" s="1108"/>
      <c r="E82" s="1108"/>
      <c r="F82" s="190"/>
      <c r="G82" s="190"/>
      <c r="H82" s="190"/>
      <c r="I82" s="190"/>
      <c r="J82" s="190"/>
      <c r="K82" s="190"/>
      <c r="L82" s="190"/>
      <c r="M82" s="190"/>
      <c r="N82" s="190"/>
      <c r="O82" s="190"/>
      <c r="P82" s="190"/>
      <c r="Q82" s="190"/>
      <c r="R82" s="190"/>
    </row>
    <row r="83" spans="2:18" s="164" customFormat="1" ht="15" customHeight="1">
      <c r="B83" s="258"/>
      <c r="C83" s="1108"/>
      <c r="D83" s="1108"/>
      <c r="E83" s="1108"/>
      <c r="F83" s="259"/>
      <c r="G83" s="190"/>
      <c r="H83" s="190"/>
      <c r="I83" s="190"/>
      <c r="J83" s="190"/>
      <c r="K83" s="190"/>
      <c r="L83" s="190"/>
      <c r="M83" s="190"/>
      <c r="N83" s="190" t="s">
        <v>678</v>
      </c>
      <c r="O83" s="190"/>
      <c r="P83" s="190"/>
      <c r="Q83" s="190"/>
      <c r="R83" s="190"/>
    </row>
    <row r="84" spans="2:18" s="164" customFormat="1" ht="28.5" customHeight="1">
      <c r="B84" s="258"/>
      <c r="C84" s="1095" t="str">
        <f>VLOOKUP($H$79,$C$281:$D$294,2,FALSE)</f>
        <v>　　　</v>
      </c>
      <c r="D84" s="1096"/>
      <c r="E84" s="1096"/>
      <c r="F84" s="1096"/>
      <c r="G84" s="1096"/>
      <c r="H84" s="1096"/>
      <c r="I84" s="260" t="s">
        <v>679</v>
      </c>
      <c r="J84" s="190"/>
      <c r="K84" s="261"/>
      <c r="L84" s="190"/>
      <c r="M84" s="190"/>
      <c r="N84" s="162"/>
      <c r="O84" s="262" t="str">
        <f>'02入力票（その２）'!I10</f>
        <v>　</v>
      </c>
      <c r="P84" s="305" t="s">
        <v>384</v>
      </c>
      <c r="Q84" s="190"/>
      <c r="R84" s="190"/>
    </row>
    <row r="85" spans="2:18" s="164" customFormat="1" ht="29.25" customHeight="1">
      <c r="B85" s="263"/>
      <c r="C85" s="263"/>
      <c r="D85" s="263"/>
      <c r="E85" s="263"/>
      <c r="F85" s="263"/>
      <c r="G85" s="264"/>
      <c r="H85" s="264"/>
      <c r="I85" s="263"/>
      <c r="J85" s="190"/>
      <c r="K85" s="261"/>
      <c r="L85" s="190"/>
      <c r="M85" s="190"/>
      <c r="N85" s="162"/>
      <c r="O85" s="262" t="str">
        <f>'02入力票（その２）'!I11</f>
        <v>　</v>
      </c>
      <c r="P85" s="305" t="s">
        <v>385</v>
      </c>
      <c r="Q85" s="190"/>
      <c r="R85" s="190"/>
    </row>
    <row r="86" spans="2:18" s="164" customFormat="1" ht="15" customHeight="1">
      <c r="B86" s="263"/>
      <c r="C86" s="190"/>
      <c r="D86" s="190"/>
      <c r="E86" s="190"/>
      <c r="F86" s="190"/>
      <c r="G86" s="1097"/>
      <c r="H86" s="1097"/>
      <c r="I86" s="190"/>
      <c r="J86" s="190"/>
      <c r="K86" s="261"/>
      <c r="L86" s="370"/>
      <c r="M86" s="370"/>
      <c r="N86" s="370"/>
      <c r="O86" s="370"/>
      <c r="P86" s="370"/>
      <c r="Q86" s="190"/>
      <c r="R86" s="190"/>
    </row>
    <row r="87" spans="2:18" s="164" customFormat="1" ht="18.75" customHeight="1">
      <c r="B87" s="258"/>
      <c r="C87" s="1098" t="s">
        <v>680</v>
      </c>
      <c r="D87" s="1098"/>
      <c r="E87" s="1098"/>
      <c r="F87" s="265"/>
      <c r="G87" s="1099" t="str">
        <f>'02入力票（その２）'!I12</f>
        <v/>
      </c>
      <c r="H87" s="1100"/>
      <c r="I87" s="266"/>
      <c r="J87" s="190"/>
      <c r="K87" s="190"/>
      <c r="L87" s="190"/>
      <c r="M87" s="190"/>
      <c r="N87" s="190"/>
      <c r="O87" s="190"/>
      <c r="P87" s="190"/>
      <c r="Q87" s="190"/>
      <c r="R87" s="190"/>
    </row>
    <row r="88" spans="2:18" s="164" customFormat="1" ht="9" customHeight="1">
      <c r="B88" s="263"/>
      <c r="C88" s="267"/>
      <c r="D88" s="267"/>
      <c r="E88" s="268"/>
      <c r="F88" s="185"/>
      <c r="G88" s="190"/>
      <c r="H88" s="190"/>
      <c r="I88" s="190"/>
      <c r="J88" s="190"/>
      <c r="K88" s="190"/>
      <c r="L88" s="190"/>
      <c r="M88" s="190"/>
      <c r="N88" s="190"/>
      <c r="O88" s="190"/>
      <c r="P88" s="190"/>
      <c r="Q88" s="190"/>
      <c r="R88" s="190"/>
    </row>
    <row r="89" spans="2:18" s="164" customFormat="1" ht="15" customHeight="1">
      <c r="B89" s="258"/>
      <c r="C89" s="1098" t="s">
        <v>841</v>
      </c>
      <c r="D89" s="1098"/>
      <c r="E89" s="1098"/>
      <c r="F89" s="269"/>
      <c r="G89" s="270" t="str">
        <f>CONCATENATE('02入力票（その２）'!I15,'02入力票（その２）'!I17,'02入力票（その２）'!I19)</f>
        <v>自動入力</v>
      </c>
      <c r="H89" s="271"/>
      <c r="I89" s="271"/>
      <c r="J89" s="271"/>
      <c r="K89" s="271"/>
      <c r="L89" s="271"/>
      <c r="M89" s="271"/>
      <c r="N89" s="271"/>
      <c r="O89" s="272"/>
      <c r="P89" s="190"/>
      <c r="Q89" s="162"/>
      <c r="R89" s="162"/>
    </row>
    <row r="90" spans="2:18" s="164" customFormat="1" ht="24.75" customHeight="1">
      <c r="B90" s="273"/>
      <c r="C90" s="1098" t="s">
        <v>681</v>
      </c>
      <c r="D90" s="1098"/>
      <c r="E90" s="1098"/>
      <c r="F90" s="269"/>
      <c r="G90" s="274" t="str">
        <f>CONCATENATE('02入力票（その２）'!I14,'02入力票（その２）'!I16,'02入力票（その２）'!I18)</f>
        <v>※　選択してください。</v>
      </c>
      <c r="H90" s="275"/>
      <c r="I90" s="275"/>
      <c r="J90" s="275"/>
      <c r="K90" s="275"/>
      <c r="L90" s="276" t="str">
        <f>'02入力票（その２）'!I20</f>
        <v/>
      </c>
      <c r="M90" s="276"/>
      <c r="N90" s="276"/>
      <c r="O90" s="277"/>
      <c r="P90" s="190"/>
      <c r="Q90" s="162"/>
      <c r="R90" s="162"/>
    </row>
    <row r="91" spans="2:18" s="164" customFormat="1" ht="10.5" customHeight="1">
      <c r="B91" s="263"/>
      <c r="C91" s="267"/>
      <c r="D91" s="267"/>
      <c r="E91" s="268"/>
      <c r="F91" s="278"/>
      <c r="G91" s="279"/>
      <c r="H91" s="279"/>
      <c r="I91" s="279"/>
      <c r="J91" s="279"/>
      <c r="K91" s="279"/>
      <c r="L91" s="279"/>
      <c r="M91" s="279"/>
      <c r="N91" s="279"/>
      <c r="O91" s="279"/>
      <c r="P91" s="190"/>
      <c r="Q91" s="190"/>
      <c r="R91" s="190"/>
    </row>
    <row r="92" spans="2:18" s="164" customFormat="1" ht="15" customHeight="1">
      <c r="B92" s="258"/>
      <c r="C92" s="1098" t="s">
        <v>842</v>
      </c>
      <c r="D92" s="1098"/>
      <c r="E92" s="1098"/>
      <c r="F92" s="265"/>
      <c r="G92" s="280" t="str">
        <f>'02入力票（その２）'!I22</f>
        <v/>
      </c>
      <c r="H92" s="281"/>
      <c r="I92" s="281"/>
      <c r="J92" s="281"/>
      <c r="K92" s="281"/>
      <c r="L92" s="281"/>
      <c r="M92" s="281"/>
      <c r="N92" s="281"/>
      <c r="O92" s="282"/>
      <c r="P92" s="190"/>
      <c r="Q92" s="190"/>
      <c r="R92" s="190"/>
    </row>
    <row r="93" spans="2:18" s="164" customFormat="1" ht="26.25" customHeight="1">
      <c r="B93" s="283"/>
      <c r="C93" s="1098" t="s">
        <v>611</v>
      </c>
      <c r="D93" s="1098"/>
      <c r="E93" s="1098"/>
      <c r="F93" s="265"/>
      <c r="G93" s="284" t="str">
        <f>'02入力票（その２）'!I21</f>
        <v/>
      </c>
      <c r="H93" s="285"/>
      <c r="I93" s="285"/>
      <c r="J93" s="285"/>
      <c r="K93" s="285"/>
      <c r="L93" s="285"/>
      <c r="M93" s="285"/>
      <c r="N93" s="285"/>
      <c r="O93" s="286"/>
      <c r="P93" s="190"/>
      <c r="Q93" s="190"/>
      <c r="R93" s="190"/>
    </row>
    <row r="94" spans="2:18" s="164" customFormat="1" ht="11.25" customHeight="1">
      <c r="B94" s="263"/>
      <c r="C94" s="267"/>
      <c r="D94" s="267"/>
      <c r="E94" s="268"/>
      <c r="F94" s="278"/>
      <c r="G94" s="279"/>
      <c r="H94" s="279"/>
      <c r="I94" s="279"/>
      <c r="J94" s="279"/>
      <c r="K94" s="279"/>
      <c r="L94" s="279"/>
      <c r="M94" s="279"/>
      <c r="N94" s="279"/>
      <c r="O94" s="279"/>
      <c r="P94" s="190"/>
      <c r="Q94" s="190"/>
      <c r="R94" s="190"/>
    </row>
    <row r="95" spans="2:18" s="164" customFormat="1" ht="15" customHeight="1">
      <c r="B95" s="258"/>
      <c r="C95" s="1098" t="s">
        <v>843</v>
      </c>
      <c r="D95" s="1098"/>
      <c r="E95" s="1098"/>
      <c r="F95" s="269"/>
      <c r="G95" s="1116" t="s">
        <v>682</v>
      </c>
      <c r="H95" s="1116"/>
      <c r="I95" s="287"/>
      <c r="J95" s="1117" t="str">
        <f>'02入力票（その２）'!I25</f>
        <v/>
      </c>
      <c r="K95" s="1118"/>
      <c r="L95" s="1118"/>
      <c r="M95" s="1119"/>
      <c r="N95" s="1120" t="s">
        <v>683</v>
      </c>
      <c r="O95" s="288"/>
      <c r="P95" s="190"/>
      <c r="Q95" s="190"/>
      <c r="R95" s="190"/>
    </row>
    <row r="96" spans="2:18" s="164" customFormat="1" ht="25.5" customHeight="1">
      <c r="B96" s="283"/>
      <c r="C96" s="1098" t="s">
        <v>684</v>
      </c>
      <c r="D96" s="1098"/>
      <c r="E96" s="1098"/>
      <c r="F96" s="269"/>
      <c r="G96" s="1121" t="str">
        <f>'02入力票（その２）'!I23</f>
        <v/>
      </c>
      <c r="H96" s="1122"/>
      <c r="I96" s="289" t="s">
        <v>685</v>
      </c>
      <c r="J96" s="1123" t="str">
        <f>'02入力票（その２）'!I24</f>
        <v/>
      </c>
      <c r="K96" s="1124"/>
      <c r="L96" s="1124"/>
      <c r="M96" s="1125"/>
      <c r="N96" s="1120"/>
      <c r="O96" s="288"/>
      <c r="P96" s="190"/>
      <c r="Q96" s="190"/>
      <c r="R96" s="190"/>
    </row>
    <row r="97" spans="2:18" s="164" customFormat="1" ht="9" customHeight="1">
      <c r="B97" s="263"/>
      <c r="C97" s="267"/>
      <c r="D97" s="267"/>
      <c r="E97" s="268"/>
      <c r="F97" s="278"/>
      <c r="G97" s="290"/>
      <c r="H97" s="290"/>
      <c r="I97" s="290"/>
      <c r="J97" s="290"/>
      <c r="K97" s="290"/>
      <c r="L97" s="290"/>
      <c r="M97" s="290"/>
      <c r="N97" s="290"/>
      <c r="O97" s="290"/>
      <c r="P97" s="190"/>
      <c r="Q97" s="190"/>
      <c r="R97" s="190"/>
    </row>
    <row r="98" spans="2:18" s="164" customFormat="1" ht="21.75" customHeight="1">
      <c r="B98" s="258"/>
      <c r="C98" s="1109" t="s">
        <v>686</v>
      </c>
      <c r="D98" s="1109"/>
      <c r="E98" s="1109"/>
      <c r="F98" s="291"/>
      <c r="G98" s="1110" t="str">
        <f>'02入力票（その２）'!I26</f>
        <v/>
      </c>
      <c r="H98" s="1111"/>
      <c r="I98" s="1111"/>
      <c r="J98" s="1112"/>
      <c r="K98" s="1113" t="s">
        <v>88</v>
      </c>
      <c r="L98" s="1113"/>
      <c r="M98" s="1114" t="str">
        <f>'02入力票（その２）'!I28</f>
        <v/>
      </c>
      <c r="N98" s="1115"/>
      <c r="O98" s="293" t="s">
        <v>90</v>
      </c>
      <c r="P98" s="190"/>
      <c r="Q98" s="190"/>
      <c r="R98" s="190"/>
    </row>
    <row r="99" spans="2:18" s="164" customFormat="1" ht="9.75" customHeight="1">
      <c r="B99" s="263"/>
      <c r="C99" s="294"/>
      <c r="D99" s="294"/>
      <c r="E99" s="268"/>
      <c r="F99" s="278"/>
      <c r="G99" s="295"/>
      <c r="H99" s="295"/>
      <c r="I99" s="295"/>
      <c r="J99" s="295"/>
      <c r="K99" s="1113"/>
      <c r="L99" s="1113"/>
      <c r="M99" s="296"/>
      <c r="N99" s="296"/>
      <c r="O99" s="293"/>
      <c r="P99" s="190"/>
      <c r="Q99" s="190"/>
      <c r="R99" s="190"/>
    </row>
    <row r="100" spans="2:18" s="164" customFormat="1" ht="21" customHeight="1">
      <c r="B100" s="258"/>
      <c r="C100" s="1109" t="s">
        <v>687</v>
      </c>
      <c r="D100" s="1109"/>
      <c r="E100" s="1109"/>
      <c r="F100" s="291"/>
      <c r="G100" s="1110" t="str">
        <f>'02入力票（その２）'!I27</f>
        <v/>
      </c>
      <c r="H100" s="1111"/>
      <c r="I100" s="1111"/>
      <c r="J100" s="1112"/>
      <c r="K100" s="297"/>
      <c r="L100" s="299"/>
      <c r="M100" s="263"/>
      <c r="N100" s="263"/>
      <c r="O100" s="298"/>
      <c r="P100" s="190"/>
      <c r="Q100" s="190"/>
      <c r="R100" s="190"/>
    </row>
    <row r="101" spans="2:18" s="164" customFormat="1" ht="10.5" customHeight="1">
      <c r="B101" s="263"/>
      <c r="C101" s="267"/>
      <c r="D101" s="267"/>
      <c r="E101" s="268"/>
      <c r="F101" s="278"/>
      <c r="G101" s="295"/>
      <c r="H101" s="295"/>
      <c r="I101" s="295"/>
      <c r="J101" s="295"/>
      <c r="K101" s="1136" t="s">
        <v>2638</v>
      </c>
      <c r="L101" s="1137"/>
      <c r="M101" s="300"/>
      <c r="N101" s="301"/>
      <c r="O101" s="162"/>
      <c r="P101" s="190"/>
      <c r="Q101" s="190"/>
      <c r="R101" s="190"/>
    </row>
    <row r="102" spans="2:18" s="164" customFormat="1" ht="19.5" customHeight="1">
      <c r="B102" s="258"/>
      <c r="C102" s="1098" t="s">
        <v>844</v>
      </c>
      <c r="D102" s="1098"/>
      <c r="E102" s="1098"/>
      <c r="F102" s="265"/>
      <c r="G102" s="1110" t="str">
        <f>'02入力票（その２）'!I30</f>
        <v/>
      </c>
      <c r="H102" s="1111"/>
      <c r="I102" s="1111"/>
      <c r="J102" s="1112"/>
      <c r="K102" s="1136"/>
      <c r="L102" s="1137"/>
      <c r="M102" s="1138" t="str">
        <f>IF('02入力票（その２）'!I29+'02入力票（その２）'!I48=0,"",'02入力票（その２）'!I29+'02入力票（その２）'!I48)</f>
        <v/>
      </c>
      <c r="N102" s="1139"/>
      <c r="O102" s="290" t="s">
        <v>92</v>
      </c>
      <c r="P102" s="190"/>
      <c r="Q102" s="190"/>
      <c r="R102" s="190"/>
    </row>
    <row r="103" spans="2:18" s="164" customFormat="1" ht="9" customHeight="1">
      <c r="B103" s="263"/>
      <c r="C103" s="267"/>
      <c r="D103" s="267"/>
      <c r="E103" s="268"/>
      <c r="F103" s="185"/>
      <c r="G103" s="190"/>
      <c r="H103" s="190"/>
      <c r="I103" s="190"/>
      <c r="J103" s="190"/>
      <c r="K103" s="190"/>
      <c r="L103" s="190"/>
      <c r="M103" s="190"/>
      <c r="N103" s="190"/>
      <c r="O103" s="190"/>
      <c r="P103" s="190"/>
      <c r="Q103" s="190"/>
      <c r="R103" s="190"/>
    </row>
    <row r="104" spans="2:18" s="164" customFormat="1" ht="15" customHeight="1">
      <c r="B104" s="258"/>
      <c r="C104" s="1098" t="s">
        <v>845</v>
      </c>
      <c r="D104" s="1098"/>
      <c r="E104" s="1098"/>
      <c r="F104" s="269"/>
      <c r="G104" s="1117" t="str">
        <f>'02入力票（その２）'!I54</f>
        <v/>
      </c>
      <c r="H104" s="1118"/>
      <c r="I104" s="1118"/>
      <c r="J104" s="1119"/>
      <c r="K104" s="162"/>
      <c r="L104" s="162"/>
      <c r="M104" s="162"/>
      <c r="N104" s="162"/>
      <c r="O104" s="162"/>
      <c r="P104" s="162"/>
      <c r="Q104" s="162"/>
      <c r="R104" s="190"/>
    </row>
    <row r="105" spans="2:18" s="164" customFormat="1" ht="22.5" customHeight="1">
      <c r="B105" s="283"/>
      <c r="C105" s="1126" t="s">
        <v>688</v>
      </c>
      <c r="D105" s="1126"/>
      <c r="E105" s="1126"/>
      <c r="F105" s="269"/>
      <c r="G105" s="1123" t="str">
        <f>'02入力票（その２）'!I53</f>
        <v/>
      </c>
      <c r="H105" s="1124"/>
      <c r="I105" s="1124"/>
      <c r="J105" s="1125"/>
      <c r="K105" s="1127" t="s">
        <v>689</v>
      </c>
      <c r="L105" s="1128"/>
      <c r="M105" s="1129" t="str">
        <f>'02入力票（その２）'!I55</f>
        <v/>
      </c>
      <c r="N105" s="1130"/>
      <c r="O105" s="1131"/>
      <c r="P105" s="190"/>
      <c r="Q105" s="190"/>
      <c r="R105" s="190"/>
    </row>
    <row r="106" spans="2:18" s="164" customFormat="1" ht="23.25" customHeight="1">
      <c r="B106" s="258"/>
      <c r="C106" s="190"/>
      <c r="D106" s="190"/>
      <c r="E106" s="190"/>
      <c r="F106" s="190"/>
      <c r="G106" s="190"/>
      <c r="H106" s="190"/>
      <c r="I106" s="190"/>
      <c r="J106" s="190"/>
      <c r="K106" s="1132" t="s">
        <v>690</v>
      </c>
      <c r="L106" s="1128"/>
      <c r="M106" s="1133" t="str">
        <f>'02入力票（その２）'!I56</f>
        <v/>
      </c>
      <c r="N106" s="1134"/>
      <c r="O106" s="1135"/>
      <c r="P106" s="190"/>
      <c r="Q106" s="190"/>
      <c r="R106" s="190"/>
    </row>
    <row r="107" spans="2:18" s="164" customFormat="1" ht="16.5" customHeight="1">
      <c r="B107" s="258"/>
      <c r="C107" s="190"/>
      <c r="D107" s="190"/>
      <c r="E107" s="190"/>
      <c r="F107" s="190"/>
      <c r="G107" s="190"/>
      <c r="H107" s="190"/>
      <c r="I107" s="190"/>
      <c r="J107" s="190"/>
      <c r="K107" s="302"/>
      <c r="L107" s="302"/>
      <c r="M107" s="303"/>
      <c r="N107" s="303"/>
      <c r="O107" s="303"/>
      <c r="P107" s="190"/>
      <c r="Q107" s="190"/>
      <c r="R107" s="190"/>
    </row>
    <row r="108" spans="2:18" s="164" customFormat="1" ht="15" customHeight="1">
      <c r="B108" s="190"/>
      <c r="C108" s="190"/>
      <c r="D108" s="190"/>
      <c r="E108" s="190"/>
      <c r="F108" s="190"/>
      <c r="G108" s="190"/>
      <c r="H108" s="190"/>
      <c r="I108" s="190"/>
      <c r="J108" s="190"/>
      <c r="K108" s="190"/>
      <c r="L108" s="190"/>
      <c r="M108" s="190"/>
      <c r="N108" s="190"/>
      <c r="O108" s="162"/>
      <c r="P108" s="160"/>
      <c r="Q108" s="160"/>
      <c r="R108" s="251" t="str">
        <f>H79</f>
        <v>　　　　　</v>
      </c>
    </row>
    <row r="109" spans="2:18" ht="15" customHeight="1">
      <c r="B109" s="190"/>
      <c r="C109" s="190"/>
      <c r="D109" s="190"/>
      <c r="E109" s="221"/>
      <c r="F109" s="252"/>
      <c r="G109" s="252"/>
      <c r="H109" s="252"/>
      <c r="I109" s="252"/>
      <c r="J109" s="252"/>
      <c r="K109" s="252"/>
      <c r="L109" s="252"/>
      <c r="M109" s="252"/>
      <c r="N109" s="252"/>
      <c r="O109" s="190"/>
      <c r="P109" s="190"/>
      <c r="Q109" s="190"/>
      <c r="R109" s="190"/>
    </row>
    <row r="110" spans="2:18" ht="21.75" customHeight="1">
      <c r="B110" s="1215" t="s">
        <v>691</v>
      </c>
      <c r="C110" s="1215"/>
      <c r="D110" s="1215"/>
      <c r="E110" s="1215"/>
      <c r="F110" s="1215"/>
      <c r="G110" s="1215"/>
      <c r="H110" s="1215"/>
      <c r="I110" s="1215"/>
      <c r="J110" s="1215"/>
      <c r="K110" s="1215"/>
      <c r="L110" s="1215"/>
      <c r="M110" s="1215"/>
      <c r="N110" s="1215"/>
      <c r="O110" s="1215"/>
      <c r="P110" s="1215"/>
      <c r="Q110" s="1215"/>
      <c r="R110" s="1215"/>
    </row>
    <row r="111" spans="2:18" ht="15" customHeight="1">
      <c r="B111" s="190"/>
      <c r="C111" s="1150" t="s">
        <v>692</v>
      </c>
      <c r="D111" s="1150"/>
      <c r="E111" s="1150"/>
      <c r="F111" s="190"/>
      <c r="G111" s="190"/>
      <c r="H111" s="190"/>
      <c r="I111" s="190"/>
      <c r="J111" s="190"/>
      <c r="K111" s="190"/>
      <c r="L111" s="190"/>
      <c r="M111" s="190"/>
      <c r="N111" s="190"/>
      <c r="O111" s="190"/>
      <c r="P111" s="190"/>
      <c r="Q111" s="190"/>
      <c r="R111" s="190"/>
    </row>
    <row r="112" spans="2:18" ht="14.1" customHeight="1">
      <c r="B112" s="190"/>
      <c r="C112" s="1151" t="s">
        <v>693</v>
      </c>
      <c r="D112" s="1154" t="s">
        <v>694</v>
      </c>
      <c r="E112" s="1154"/>
      <c r="F112" s="1154"/>
      <c r="G112" s="1155" t="s">
        <v>695</v>
      </c>
      <c r="H112" s="1155"/>
      <c r="I112" s="305" t="s">
        <v>696</v>
      </c>
      <c r="J112" s="190"/>
      <c r="K112" s="1156" t="s">
        <v>697</v>
      </c>
      <c r="L112" s="1101" t="s">
        <v>698</v>
      </c>
      <c r="M112" s="1102"/>
      <c r="N112" s="1101" t="s">
        <v>699</v>
      </c>
      <c r="O112" s="1173"/>
      <c r="P112" s="1173"/>
      <c r="Q112" s="1102"/>
      <c r="R112" s="305" t="s">
        <v>696</v>
      </c>
    </row>
    <row r="113" spans="2:18" ht="14.1" customHeight="1">
      <c r="B113" s="190"/>
      <c r="C113" s="1152"/>
      <c r="D113" s="306" t="s">
        <v>700</v>
      </c>
      <c r="E113" s="307"/>
      <c r="F113" s="308"/>
      <c r="G113" s="309" t="s">
        <v>701</v>
      </c>
      <c r="H113" s="310"/>
      <c r="I113" s="311"/>
      <c r="J113" s="190"/>
      <c r="K113" s="1156"/>
      <c r="L113" s="221"/>
      <c r="M113" s="312"/>
      <c r="N113" s="1144" t="s">
        <v>702</v>
      </c>
      <c r="O113" s="1145"/>
      <c r="P113" s="1145"/>
      <c r="Q113" s="1146"/>
      <c r="R113" s="311"/>
    </row>
    <row r="114" spans="2:18" ht="14.1" customHeight="1">
      <c r="B114" s="190"/>
      <c r="C114" s="1152"/>
      <c r="D114" s="313"/>
      <c r="E114" s="314"/>
      <c r="F114" s="315"/>
      <c r="G114" s="309" t="s">
        <v>703</v>
      </c>
      <c r="H114" s="310"/>
      <c r="I114" s="311"/>
      <c r="J114" s="190"/>
      <c r="K114" s="1156"/>
      <c r="L114" s="316"/>
      <c r="M114" s="317"/>
      <c r="N114" s="1147" t="s">
        <v>704</v>
      </c>
      <c r="O114" s="1148"/>
      <c r="P114" s="1148"/>
      <c r="Q114" s="1149"/>
      <c r="R114" s="311"/>
    </row>
    <row r="115" spans="2:18" ht="14.1" customHeight="1">
      <c r="B115" s="190"/>
      <c r="C115" s="1152"/>
      <c r="D115" s="306" t="s">
        <v>705</v>
      </c>
      <c r="E115" s="307"/>
      <c r="F115" s="308"/>
      <c r="G115" s="309" t="s">
        <v>701</v>
      </c>
      <c r="H115" s="310"/>
      <c r="I115" s="311"/>
      <c r="J115" s="190"/>
      <c r="K115" s="1156"/>
      <c r="L115" s="316"/>
      <c r="M115" s="317"/>
      <c r="N115" s="1144" t="s">
        <v>706</v>
      </c>
      <c r="O115" s="1145"/>
      <c r="P115" s="1145"/>
      <c r="Q115" s="1146"/>
      <c r="R115" s="311"/>
    </row>
    <row r="116" spans="2:18" ht="14.1" customHeight="1">
      <c r="B116" s="190"/>
      <c r="C116" s="1152"/>
      <c r="D116" s="318"/>
      <c r="E116" s="266"/>
      <c r="F116" s="319"/>
      <c r="G116" s="320"/>
      <c r="H116" s="321" t="s">
        <v>707</v>
      </c>
      <c r="I116" s="311"/>
      <c r="J116" s="190"/>
      <c r="K116" s="1156"/>
      <c r="L116" s="316"/>
      <c r="M116" s="317"/>
      <c r="N116" s="1144" t="s">
        <v>708</v>
      </c>
      <c r="O116" s="1145"/>
      <c r="P116" s="1145"/>
      <c r="Q116" s="1146"/>
      <c r="R116" s="311"/>
    </row>
    <row r="117" spans="2:18" ht="14.1" customHeight="1">
      <c r="B117" s="190"/>
      <c r="C117" s="1152"/>
      <c r="D117" s="318"/>
      <c r="E117" s="266"/>
      <c r="F117" s="319"/>
      <c r="G117" s="322" t="s">
        <v>703</v>
      </c>
      <c r="H117" s="1140" t="s">
        <v>709</v>
      </c>
      <c r="I117" s="1142"/>
      <c r="J117" s="190"/>
      <c r="K117" s="1156"/>
      <c r="L117" s="316"/>
      <c r="M117" s="317"/>
      <c r="N117" s="1144" t="s">
        <v>710</v>
      </c>
      <c r="O117" s="1145"/>
      <c r="P117" s="1145"/>
      <c r="Q117" s="1146"/>
      <c r="R117" s="311"/>
    </row>
    <row r="118" spans="2:18" ht="14.1" customHeight="1">
      <c r="B118" s="190"/>
      <c r="C118" s="1152"/>
      <c r="D118" s="318"/>
      <c r="E118" s="266"/>
      <c r="F118" s="319"/>
      <c r="G118" s="323"/>
      <c r="H118" s="1141"/>
      <c r="I118" s="1143"/>
      <c r="J118" s="190"/>
      <c r="K118" s="1156"/>
      <c r="L118" s="316"/>
      <c r="M118" s="317"/>
      <c r="N118" s="1147" t="s">
        <v>711</v>
      </c>
      <c r="O118" s="1148"/>
      <c r="P118" s="1148"/>
      <c r="Q118" s="1149"/>
      <c r="R118" s="311"/>
    </row>
    <row r="119" spans="2:18" ht="14.1" customHeight="1">
      <c r="B119" s="190"/>
      <c r="C119" s="1152"/>
      <c r="D119" s="313"/>
      <c r="E119" s="314"/>
      <c r="F119" s="315"/>
      <c r="G119" s="324"/>
      <c r="H119" s="321" t="s">
        <v>712</v>
      </c>
      <c r="I119" s="311"/>
      <c r="J119" s="190"/>
      <c r="K119" s="1156"/>
      <c r="L119" s="318" t="s">
        <v>713</v>
      </c>
      <c r="M119" s="317"/>
      <c r="N119" s="1144" t="s">
        <v>714</v>
      </c>
      <c r="O119" s="1145"/>
      <c r="P119" s="1145"/>
      <c r="Q119" s="1146"/>
      <c r="R119" s="311"/>
    </row>
    <row r="120" spans="2:18" ht="14.1" customHeight="1">
      <c r="B120" s="190"/>
      <c r="C120" s="1152"/>
      <c r="D120" s="306" t="s">
        <v>715</v>
      </c>
      <c r="E120" s="307"/>
      <c r="F120" s="308"/>
      <c r="G120" s="379" t="s">
        <v>701</v>
      </c>
      <c r="H120" s="325"/>
      <c r="I120" s="311"/>
      <c r="J120" s="190"/>
      <c r="K120" s="1156"/>
      <c r="L120" s="316"/>
      <c r="M120" s="317"/>
      <c r="N120" s="1170" t="s">
        <v>716</v>
      </c>
      <c r="O120" s="1171"/>
      <c r="P120" s="1171"/>
      <c r="Q120" s="1172"/>
      <c r="R120" s="1142"/>
    </row>
    <row r="121" spans="2:18" ht="14.1" customHeight="1">
      <c r="B121" s="190"/>
      <c r="C121" s="1152"/>
      <c r="D121" s="318"/>
      <c r="E121" s="266"/>
      <c r="F121" s="319"/>
      <c r="G121" s="320"/>
      <c r="H121" s="321" t="s">
        <v>717</v>
      </c>
      <c r="I121" s="311"/>
      <c r="J121" s="190"/>
      <c r="K121" s="1156"/>
      <c r="L121" s="316"/>
      <c r="M121" s="317"/>
      <c r="N121" s="1170"/>
      <c r="O121" s="1171"/>
      <c r="P121" s="1171"/>
      <c r="Q121" s="1172"/>
      <c r="R121" s="1143"/>
    </row>
    <row r="122" spans="2:18" ht="14.1" customHeight="1">
      <c r="B122" s="190"/>
      <c r="C122" s="1152"/>
      <c r="D122" s="318"/>
      <c r="E122" s="266"/>
      <c r="F122" s="319"/>
      <c r="G122" s="326" t="s">
        <v>703</v>
      </c>
      <c r="H122" s="321" t="s">
        <v>718</v>
      </c>
      <c r="I122" s="311"/>
      <c r="J122" s="190"/>
      <c r="K122" s="1156"/>
      <c r="L122" s="316"/>
      <c r="M122" s="317"/>
      <c r="N122" s="1144" t="s">
        <v>719</v>
      </c>
      <c r="O122" s="1145"/>
      <c r="P122" s="1145"/>
      <c r="Q122" s="1146"/>
      <c r="R122" s="311"/>
    </row>
    <row r="123" spans="2:18" ht="14.1" customHeight="1">
      <c r="B123" s="190"/>
      <c r="C123" s="1152"/>
      <c r="D123" s="313"/>
      <c r="E123" s="314"/>
      <c r="F123" s="315"/>
      <c r="G123" s="324"/>
      <c r="H123" s="321" t="s">
        <v>720</v>
      </c>
      <c r="I123" s="311"/>
      <c r="J123" s="190"/>
      <c r="K123" s="1156"/>
      <c r="L123" s="316"/>
      <c r="M123" s="317"/>
      <c r="N123" s="1144" t="s">
        <v>721</v>
      </c>
      <c r="O123" s="1145"/>
      <c r="P123" s="1145"/>
      <c r="Q123" s="1146"/>
      <c r="R123" s="311"/>
    </row>
    <row r="124" spans="2:18" ht="14.1" customHeight="1">
      <c r="B124" s="190"/>
      <c r="C124" s="1152"/>
      <c r="D124" s="306" t="s">
        <v>722</v>
      </c>
      <c r="E124" s="307"/>
      <c r="F124" s="308"/>
      <c r="G124" s="309" t="s">
        <v>701</v>
      </c>
      <c r="H124" s="310"/>
      <c r="I124" s="311"/>
      <c r="J124" s="190"/>
      <c r="K124" s="1156"/>
      <c r="L124" s="316"/>
      <c r="M124" s="317"/>
      <c r="N124" s="1144" t="s">
        <v>723</v>
      </c>
      <c r="O124" s="1145"/>
      <c r="P124" s="1145"/>
      <c r="Q124" s="1146"/>
      <c r="R124" s="311"/>
    </row>
    <row r="125" spans="2:18" ht="14.1" customHeight="1">
      <c r="B125" s="190"/>
      <c r="C125" s="1152"/>
      <c r="D125" s="313"/>
      <c r="E125" s="314"/>
      <c r="F125" s="315"/>
      <c r="G125" s="309" t="s">
        <v>703</v>
      </c>
      <c r="H125" s="310"/>
      <c r="I125" s="311"/>
      <c r="J125" s="190"/>
      <c r="K125" s="1156"/>
      <c r="L125" s="316"/>
      <c r="M125" s="317"/>
      <c r="N125" s="1144" t="s">
        <v>724</v>
      </c>
      <c r="O125" s="1145"/>
      <c r="P125" s="1145"/>
      <c r="Q125" s="1146"/>
      <c r="R125" s="311"/>
    </row>
    <row r="126" spans="2:18" ht="14.1" customHeight="1">
      <c r="B126" s="190"/>
      <c r="C126" s="1152"/>
      <c r="D126" s="306" t="s">
        <v>725</v>
      </c>
      <c r="E126" s="307"/>
      <c r="F126" s="308"/>
      <c r="G126" s="309" t="s">
        <v>701</v>
      </c>
      <c r="H126" s="310"/>
      <c r="I126" s="311"/>
      <c r="J126" s="190"/>
      <c r="K126" s="1156"/>
      <c r="L126" s="316"/>
      <c r="M126" s="317"/>
      <c r="N126" s="1170" t="s">
        <v>726</v>
      </c>
      <c r="O126" s="1171"/>
      <c r="P126" s="1171"/>
      <c r="Q126" s="1172"/>
      <c r="R126" s="1142"/>
    </row>
    <row r="127" spans="2:18" ht="14.1" customHeight="1">
      <c r="B127" s="190"/>
      <c r="C127" s="1152"/>
      <c r="D127" s="313"/>
      <c r="E127" s="314"/>
      <c r="F127" s="315"/>
      <c r="G127" s="309" t="s">
        <v>703</v>
      </c>
      <c r="H127" s="310"/>
      <c r="I127" s="311"/>
      <c r="J127" s="190"/>
      <c r="K127" s="1156"/>
      <c r="L127" s="327"/>
      <c r="M127" s="328"/>
      <c r="N127" s="1170"/>
      <c r="O127" s="1171"/>
      <c r="P127" s="1171"/>
      <c r="Q127" s="1172"/>
      <c r="R127" s="1143"/>
    </row>
    <row r="128" spans="2:18" ht="14.1" customHeight="1">
      <c r="B128" s="190"/>
      <c r="C128" s="1152"/>
      <c r="D128" s="306" t="s">
        <v>727</v>
      </c>
      <c r="E128" s="307"/>
      <c r="F128" s="308"/>
      <c r="G128" s="309" t="s">
        <v>701</v>
      </c>
      <c r="H128" s="310"/>
      <c r="I128" s="311"/>
      <c r="J128" s="190"/>
      <c r="K128" s="1156"/>
      <c r="L128" s="306" t="s">
        <v>728</v>
      </c>
      <c r="M128" s="308"/>
      <c r="N128" s="1144" t="s">
        <v>702</v>
      </c>
      <c r="O128" s="1145"/>
      <c r="P128" s="1145"/>
      <c r="Q128" s="1146"/>
      <c r="R128" s="311"/>
    </row>
    <row r="129" spans="2:18" ht="14.1" customHeight="1">
      <c r="B129" s="190"/>
      <c r="C129" s="1153"/>
      <c r="D129" s="313"/>
      <c r="E129" s="314"/>
      <c r="F129" s="315"/>
      <c r="G129" s="309" t="s">
        <v>703</v>
      </c>
      <c r="H129" s="310"/>
      <c r="I129" s="311"/>
      <c r="J129" s="190"/>
      <c r="K129" s="1156"/>
      <c r="L129" s="313"/>
      <c r="M129" s="315"/>
      <c r="N129" s="1144" t="s">
        <v>371</v>
      </c>
      <c r="O129" s="1145"/>
      <c r="P129" s="1145"/>
      <c r="Q129" s="1146"/>
      <c r="R129" s="311"/>
    </row>
    <row r="130" spans="2:18" ht="14.1" customHeight="1">
      <c r="B130" s="190"/>
      <c r="C130" s="190"/>
      <c r="D130" s="329"/>
      <c r="E130" s="190"/>
      <c r="F130" s="190"/>
      <c r="G130" s="190"/>
      <c r="H130" s="190"/>
      <c r="I130" s="330"/>
      <c r="J130" s="190"/>
      <c r="K130" s="1156"/>
      <c r="L130" s="331" t="s">
        <v>729</v>
      </c>
      <c r="M130" s="310"/>
      <c r="N130" s="1144" t="s">
        <v>706</v>
      </c>
      <c r="O130" s="1145"/>
      <c r="P130" s="1145"/>
      <c r="Q130" s="1146"/>
      <c r="R130" s="311"/>
    </row>
    <row r="131" spans="2:18" ht="14.1" customHeight="1">
      <c r="B131" s="190"/>
      <c r="C131" s="190"/>
      <c r="D131" s="1140" t="s">
        <v>730</v>
      </c>
      <c r="E131" s="1157"/>
      <c r="F131" s="1157"/>
      <c r="G131" s="1158"/>
      <c r="H131" s="1164"/>
      <c r="I131" s="1165"/>
      <c r="J131" s="190"/>
      <c r="K131" s="1156"/>
      <c r="L131" s="331" t="s">
        <v>731</v>
      </c>
      <c r="M131" s="310"/>
      <c r="N131" s="1144" t="s">
        <v>846</v>
      </c>
      <c r="O131" s="1145"/>
      <c r="P131" s="1145"/>
      <c r="Q131" s="1146"/>
      <c r="R131" s="311"/>
    </row>
    <row r="132" spans="2:18" ht="14.1" customHeight="1">
      <c r="B132" s="190"/>
      <c r="C132" s="190"/>
      <c r="D132" s="1159"/>
      <c r="E132" s="1160"/>
      <c r="F132" s="1160"/>
      <c r="G132" s="1161"/>
      <c r="H132" s="1166"/>
      <c r="I132" s="1167"/>
      <c r="J132" s="190"/>
      <c r="K132" s="1156"/>
      <c r="L132" s="306" t="s">
        <v>732</v>
      </c>
      <c r="M132" s="308"/>
      <c r="N132" s="1144" t="s">
        <v>710</v>
      </c>
      <c r="O132" s="1145"/>
      <c r="P132" s="1145"/>
      <c r="Q132" s="1146"/>
      <c r="R132" s="311"/>
    </row>
    <row r="133" spans="2:18" ht="14.1" customHeight="1">
      <c r="B133" s="190"/>
      <c r="C133" s="190"/>
      <c r="D133" s="1141"/>
      <c r="E133" s="1162"/>
      <c r="F133" s="1162"/>
      <c r="G133" s="1163"/>
      <c r="H133" s="1168"/>
      <c r="I133" s="1169"/>
      <c r="J133" s="190"/>
      <c r="K133" s="1156"/>
      <c r="L133" s="313"/>
      <c r="M133" s="315"/>
      <c r="N133" s="1144" t="s">
        <v>371</v>
      </c>
      <c r="O133" s="1145"/>
      <c r="P133" s="1145"/>
      <c r="Q133" s="1146"/>
      <c r="R133" s="311"/>
    </row>
    <row r="134" spans="2:18" ht="14.1" customHeight="1">
      <c r="B134" s="190"/>
      <c r="C134" s="190"/>
      <c r="D134" s="190"/>
      <c r="E134" s="190"/>
      <c r="F134" s="190"/>
      <c r="G134" s="190"/>
      <c r="H134" s="190"/>
      <c r="I134" s="190"/>
      <c r="J134" s="190"/>
      <c r="K134" s="1156"/>
      <c r="L134" s="306" t="s">
        <v>733</v>
      </c>
      <c r="M134" s="308"/>
      <c r="N134" s="1144" t="s">
        <v>714</v>
      </c>
      <c r="O134" s="1145"/>
      <c r="P134" s="1145"/>
      <c r="Q134" s="1146"/>
      <c r="R134" s="311"/>
    </row>
    <row r="135" spans="2:18" ht="14.1" customHeight="1">
      <c r="B135" s="190"/>
      <c r="C135" s="190"/>
      <c r="D135" s="190"/>
      <c r="E135" s="190"/>
      <c r="F135" s="190"/>
      <c r="G135" s="190"/>
      <c r="H135" s="190"/>
      <c r="I135" s="190"/>
      <c r="J135" s="190"/>
      <c r="K135" s="1156"/>
      <c r="L135" s="313"/>
      <c r="M135" s="315"/>
      <c r="N135" s="1144" t="s">
        <v>371</v>
      </c>
      <c r="O135" s="1145"/>
      <c r="P135" s="1145"/>
      <c r="Q135" s="1146"/>
      <c r="R135" s="311"/>
    </row>
    <row r="136" spans="2:18" ht="14.1" customHeight="1">
      <c r="B136" s="190"/>
      <c r="C136" s="190"/>
      <c r="D136" s="190"/>
      <c r="E136" s="190"/>
      <c r="F136" s="190"/>
      <c r="G136" s="190"/>
      <c r="H136" s="190"/>
      <c r="I136" s="190"/>
      <c r="J136" s="190"/>
      <c r="K136" s="1156"/>
      <c r="L136" s="306" t="s">
        <v>734</v>
      </c>
      <c r="M136" s="308"/>
      <c r="N136" s="1144" t="s">
        <v>719</v>
      </c>
      <c r="O136" s="1145"/>
      <c r="P136" s="1145"/>
      <c r="Q136" s="1146"/>
      <c r="R136" s="311"/>
    </row>
    <row r="137" spans="2:18" ht="14.1" customHeight="1">
      <c r="B137" s="190"/>
      <c r="C137" s="190"/>
      <c r="D137" s="190"/>
      <c r="E137" s="190"/>
      <c r="F137" s="190"/>
      <c r="G137" s="190"/>
      <c r="H137" s="190"/>
      <c r="I137" s="190"/>
      <c r="J137" s="190"/>
      <c r="K137" s="1156"/>
      <c r="L137" s="313"/>
      <c r="M137" s="315"/>
      <c r="N137" s="1144" t="s">
        <v>371</v>
      </c>
      <c r="O137" s="1145"/>
      <c r="P137" s="1145"/>
      <c r="Q137" s="1146"/>
      <c r="R137" s="311"/>
    </row>
    <row r="138" spans="2:18" ht="14.1" customHeight="1">
      <c r="B138" s="190"/>
      <c r="C138" s="190"/>
      <c r="D138" s="190"/>
      <c r="E138" s="190"/>
      <c r="F138" s="190"/>
      <c r="G138" s="190"/>
      <c r="H138" s="190"/>
      <c r="I138" s="190"/>
      <c r="J138" s="190"/>
      <c r="K138" s="1156"/>
      <c r="L138" s="306" t="s">
        <v>735</v>
      </c>
      <c r="M138" s="308"/>
      <c r="N138" s="1144" t="s">
        <v>723</v>
      </c>
      <c r="O138" s="1145"/>
      <c r="P138" s="1145"/>
      <c r="Q138" s="1146"/>
      <c r="R138" s="311"/>
    </row>
    <row r="139" spans="2:18" ht="14.1" customHeight="1">
      <c r="B139" s="190"/>
      <c r="C139" s="190"/>
      <c r="D139" s="190"/>
      <c r="E139" s="190"/>
      <c r="F139" s="190"/>
      <c r="G139" s="190"/>
      <c r="H139" s="190"/>
      <c r="I139" s="190"/>
      <c r="J139" s="190"/>
      <c r="K139" s="1156"/>
      <c r="L139" s="318"/>
      <c r="M139" s="319"/>
      <c r="N139" s="1144" t="s">
        <v>724</v>
      </c>
      <c r="O139" s="1145"/>
      <c r="P139" s="1145"/>
      <c r="Q139" s="1146"/>
      <c r="R139" s="311"/>
    </row>
    <row r="140" spans="2:18" ht="14.1" customHeight="1">
      <c r="B140" s="190"/>
      <c r="C140" s="190"/>
      <c r="D140" s="190"/>
      <c r="E140" s="190"/>
      <c r="F140" s="190"/>
      <c r="G140" s="190"/>
      <c r="H140" s="190"/>
      <c r="I140" s="190"/>
      <c r="J140" s="190"/>
      <c r="K140" s="1156"/>
      <c r="L140" s="313"/>
      <c r="M140" s="315"/>
      <c r="N140" s="1144" t="s">
        <v>371</v>
      </c>
      <c r="O140" s="1145"/>
      <c r="P140" s="1145"/>
      <c r="Q140" s="1146"/>
      <c r="R140" s="311"/>
    </row>
    <row r="141" spans="2:18" ht="14.1" customHeight="1">
      <c r="B141" s="190"/>
      <c r="C141" s="190"/>
      <c r="D141" s="190"/>
      <c r="E141" s="190"/>
      <c r="F141" s="190"/>
      <c r="G141" s="190"/>
      <c r="H141" s="190"/>
      <c r="I141" s="190"/>
      <c r="J141" s="190"/>
      <c r="K141" s="1174" t="s">
        <v>736</v>
      </c>
      <c r="L141" s="306" t="s">
        <v>737</v>
      </c>
      <c r="M141" s="308"/>
      <c r="N141" s="1144" t="s">
        <v>738</v>
      </c>
      <c r="O141" s="1145"/>
      <c r="P141" s="1145"/>
      <c r="Q141" s="1146"/>
      <c r="R141" s="311"/>
    </row>
    <row r="142" spans="2:18" ht="14.1" customHeight="1">
      <c r="B142" s="190"/>
      <c r="C142" s="190"/>
      <c r="D142" s="190"/>
      <c r="E142" s="190"/>
      <c r="F142" s="190"/>
      <c r="G142" s="190"/>
      <c r="H142" s="190"/>
      <c r="I142" s="190"/>
      <c r="J142" s="190"/>
      <c r="K142" s="1174"/>
      <c r="L142" s="318"/>
      <c r="M142" s="319"/>
      <c r="N142" s="1144" t="s">
        <v>739</v>
      </c>
      <c r="O142" s="1145"/>
      <c r="P142" s="1145"/>
      <c r="Q142" s="1146"/>
      <c r="R142" s="332"/>
    </row>
    <row r="143" spans="2:18" ht="14.1" customHeight="1">
      <c r="B143" s="190"/>
      <c r="C143" s="190"/>
      <c r="D143" s="190"/>
      <c r="E143" s="190"/>
      <c r="F143" s="190"/>
      <c r="G143" s="190"/>
      <c r="H143" s="190"/>
      <c r="I143" s="190"/>
      <c r="J143" s="190"/>
      <c r="K143" s="1174"/>
      <c r="L143" s="313"/>
      <c r="M143" s="315"/>
      <c r="N143" s="1144" t="s">
        <v>740</v>
      </c>
      <c r="O143" s="1145"/>
      <c r="P143" s="1145"/>
      <c r="Q143" s="1146"/>
      <c r="R143" s="311"/>
    </row>
    <row r="144" spans="2:18" ht="14.1" customHeight="1">
      <c r="B144" s="190"/>
      <c r="C144" s="190"/>
      <c r="D144" s="190"/>
      <c r="E144" s="190"/>
      <c r="F144" s="190"/>
      <c r="G144" s="190"/>
      <c r="H144" s="190"/>
      <c r="I144" s="190"/>
      <c r="J144" s="190"/>
      <c r="K144" s="1174"/>
      <c r="L144" s="1175" t="s">
        <v>741</v>
      </c>
      <c r="M144" s="1175"/>
      <c r="N144" s="1144" t="s">
        <v>847</v>
      </c>
      <c r="O144" s="1145"/>
      <c r="P144" s="1145"/>
      <c r="Q144" s="1146"/>
      <c r="R144" s="311"/>
    </row>
    <row r="145" spans="2:20" ht="14.1" customHeight="1">
      <c r="B145" s="190"/>
      <c r="C145" s="190"/>
      <c r="D145" s="190"/>
      <c r="E145" s="190"/>
      <c r="F145" s="190"/>
      <c r="G145" s="190"/>
      <c r="H145" s="190"/>
      <c r="I145" s="185"/>
      <c r="J145" s="370"/>
      <c r="K145" s="190"/>
      <c r="L145" s="190"/>
      <c r="M145" s="190"/>
      <c r="N145" s="1101" t="s">
        <v>742</v>
      </c>
      <c r="O145" s="1173"/>
      <c r="P145" s="1173"/>
      <c r="Q145" s="1102"/>
      <c r="R145" s="333">
        <f>SUM(R113:R144,I113:I129)</f>
        <v>0</v>
      </c>
    </row>
    <row r="146" spans="2:20" ht="14.1" customHeight="1">
      <c r="B146" s="190"/>
      <c r="C146" s="190"/>
      <c r="D146" s="190"/>
      <c r="E146" s="190"/>
      <c r="F146" s="190"/>
      <c r="G146" s="190"/>
      <c r="H146" s="190"/>
      <c r="I146" s="185"/>
      <c r="J146" s="370"/>
      <c r="K146" s="190"/>
      <c r="L146" s="190"/>
      <c r="M146" s="190"/>
      <c r="N146" s="1101" t="s">
        <v>743</v>
      </c>
      <c r="O146" s="1173"/>
      <c r="P146" s="1173"/>
      <c r="Q146" s="1102"/>
      <c r="R146" s="334"/>
    </row>
    <row r="147" spans="2:20" ht="14.1" customHeight="1">
      <c r="B147" s="190"/>
      <c r="C147" s="190"/>
      <c r="D147" s="190"/>
      <c r="E147" s="190"/>
      <c r="F147" s="190"/>
      <c r="G147" s="190"/>
      <c r="H147" s="190"/>
      <c r="I147" s="185"/>
      <c r="J147" s="370"/>
      <c r="K147" s="190"/>
      <c r="L147" s="190"/>
      <c r="M147" s="190"/>
      <c r="N147" s="370"/>
      <c r="O147" s="370"/>
      <c r="P147" s="370"/>
      <c r="Q147" s="370"/>
      <c r="R147" s="335"/>
    </row>
    <row r="148" spans="2:20" ht="14.1" customHeight="1">
      <c r="B148" s="190"/>
      <c r="C148" s="190"/>
      <c r="D148" s="190"/>
      <c r="E148" s="190"/>
      <c r="F148" s="190"/>
      <c r="G148" s="190"/>
      <c r="H148" s="190"/>
      <c r="I148" s="185"/>
      <c r="J148" s="370"/>
      <c r="K148" s="190"/>
      <c r="L148" s="190"/>
      <c r="M148" s="190"/>
      <c r="N148" s="370"/>
      <c r="O148" s="221"/>
      <c r="P148" s="160"/>
      <c r="Q148" s="160"/>
      <c r="R148" s="251" t="str">
        <f>H79</f>
        <v>　　　　　</v>
      </c>
    </row>
    <row r="149" spans="2:20" s="164" customFormat="1" ht="21" customHeight="1">
      <c r="B149" s="1219" t="s">
        <v>848</v>
      </c>
      <c r="C149" s="1219"/>
      <c r="D149" s="1219"/>
      <c r="E149" s="1219"/>
      <c r="F149" s="1219"/>
      <c r="G149" s="1219"/>
      <c r="H149" s="1219"/>
      <c r="I149" s="1219"/>
      <c r="J149" s="1219"/>
      <c r="K149" s="1219"/>
      <c r="L149" s="1219"/>
      <c r="M149" s="1219"/>
      <c r="N149" s="1219"/>
      <c r="O149" s="1219"/>
      <c r="P149" s="1219"/>
      <c r="Q149" s="1219"/>
      <c r="R149" s="1219"/>
    </row>
    <row r="150" spans="2:20" s="164" customFormat="1" ht="15" customHeight="1">
      <c r="B150" s="337" t="s">
        <v>744</v>
      </c>
      <c r="C150" s="337"/>
      <c r="D150" s="337"/>
      <c r="E150" s="337"/>
      <c r="F150" s="337"/>
      <c r="G150" s="337"/>
      <c r="H150" s="337"/>
      <c r="I150" s="255"/>
      <c r="J150" s="255"/>
      <c r="K150" s="255"/>
      <c r="L150" s="255"/>
      <c r="M150" s="255"/>
      <c r="N150" s="255"/>
      <c r="O150" s="190"/>
      <c r="P150" s="190"/>
      <c r="Q150" s="190"/>
      <c r="R150" s="338" t="str">
        <f>G93</f>
        <v/>
      </c>
    </row>
    <row r="151" spans="2:20" s="164" customFormat="1" ht="14.25" customHeight="1">
      <c r="B151" s="190" t="s">
        <v>745</v>
      </c>
      <c r="C151" s="162"/>
      <c r="D151" s="162"/>
      <c r="E151" s="162"/>
      <c r="F151" s="162"/>
      <c r="G151" s="162"/>
      <c r="H151" s="162"/>
      <c r="I151" s="162"/>
      <c r="J151" s="190"/>
      <c r="K151" s="190"/>
      <c r="L151" s="190"/>
      <c r="M151" s="190"/>
      <c r="N151" s="190"/>
      <c r="O151" s="162"/>
      <c r="P151" s="339"/>
      <c r="Q151" s="339"/>
      <c r="R151" s="339"/>
    </row>
    <row r="152" spans="2:20" s="164" customFormat="1" ht="15" customHeight="1">
      <c r="B152" s="1156" t="s">
        <v>538</v>
      </c>
      <c r="C152" s="1176" t="s">
        <v>746</v>
      </c>
      <c r="D152" s="1155" t="s">
        <v>747</v>
      </c>
      <c r="E152" s="1155"/>
      <c r="F152" s="1155"/>
      <c r="G152" s="1155" t="s">
        <v>99</v>
      </c>
      <c r="H152" s="1155" t="s">
        <v>614</v>
      </c>
      <c r="I152" s="1155"/>
      <c r="J152" s="1155"/>
      <c r="K152" s="1155"/>
      <c r="L152" s="1155"/>
      <c r="M152" s="1155"/>
      <c r="N152" s="1176" t="s">
        <v>748</v>
      </c>
      <c r="O152" s="1176"/>
      <c r="P152" s="1155" t="s">
        <v>749</v>
      </c>
      <c r="Q152" s="1155"/>
      <c r="R152" s="1155"/>
    </row>
    <row r="153" spans="2:20" s="164" customFormat="1" ht="15" customHeight="1">
      <c r="B153" s="1156"/>
      <c r="C153" s="1176"/>
      <c r="D153" s="1155"/>
      <c r="E153" s="1155"/>
      <c r="F153" s="1155"/>
      <c r="G153" s="1155"/>
      <c r="H153" s="1155"/>
      <c r="I153" s="1155"/>
      <c r="J153" s="1155"/>
      <c r="K153" s="1155"/>
      <c r="L153" s="1155"/>
      <c r="M153" s="1155"/>
      <c r="N153" s="1176" t="s">
        <v>750</v>
      </c>
      <c r="O153" s="1176"/>
      <c r="P153" s="1155"/>
      <c r="Q153" s="1155"/>
      <c r="R153" s="1155"/>
    </row>
    <row r="154" spans="2:20" s="164" customFormat="1" ht="24.75" customHeight="1">
      <c r="B154" s="985">
        <v>1</v>
      </c>
      <c r="C154" s="985" t="str">
        <f>IF(O84="○","本社登録","－")</f>
        <v>－</v>
      </c>
      <c r="D154" s="1202" t="s">
        <v>751</v>
      </c>
      <c r="E154" s="1202"/>
      <c r="F154" s="1202"/>
      <c r="G154" s="1203" t="str">
        <f>'02入力票（その２）'!I12</f>
        <v/>
      </c>
      <c r="H154" s="1205" t="str">
        <f>CONCATENATE('02入力票（その２）'!I14,'02入力票（その２）'!I16,'02入力票（その２）'!I18)</f>
        <v>※　選択してください。</v>
      </c>
      <c r="I154" s="1206"/>
      <c r="J154" s="1206"/>
      <c r="K154" s="1206"/>
      <c r="L154" s="1206"/>
      <c r="M154" s="1207"/>
      <c r="N154" s="1208" t="str">
        <f>'02入力票（その２）'!I26</f>
        <v/>
      </c>
      <c r="O154" s="1208"/>
      <c r="P154" s="1190" t="str">
        <f>IF(O84="○",S38,"　")</f>
        <v>　</v>
      </c>
      <c r="Q154" s="1190"/>
      <c r="R154" s="1190"/>
    </row>
    <row r="155" spans="2:20" s="164" customFormat="1" ht="24.75" customHeight="1">
      <c r="B155" s="1155"/>
      <c r="C155" s="1155"/>
      <c r="D155" s="1182"/>
      <c r="E155" s="1182"/>
      <c r="F155" s="1182"/>
      <c r="G155" s="1204"/>
      <c r="H155" s="1192" t="str">
        <f>'02入力票（その２）'!I20</f>
        <v/>
      </c>
      <c r="I155" s="1193"/>
      <c r="J155" s="1193"/>
      <c r="K155" s="1193"/>
      <c r="L155" s="1193"/>
      <c r="M155" s="1194"/>
      <c r="N155" s="1195" t="str">
        <f>'02入力票（その２）'!I27</f>
        <v/>
      </c>
      <c r="O155" s="1195"/>
      <c r="P155" s="1191"/>
      <c r="Q155" s="1191"/>
      <c r="R155" s="1191"/>
    </row>
    <row r="156" spans="2:20" s="164" customFormat="1" ht="24.75" customHeight="1">
      <c r="B156" s="1196" t="str">
        <f>IF(D156="","",2)</f>
        <v/>
      </c>
      <c r="C156" s="1155" t="str">
        <f>IF(O85="○",O85,"－")</f>
        <v>－</v>
      </c>
      <c r="D156" s="1180" t="str">
        <f>IF(ISBLANK('02入力票（その２）'!G41),"",'02入力票（その２）'!G41)</f>
        <v/>
      </c>
      <c r="E156" s="1180"/>
      <c r="F156" s="1180"/>
      <c r="G156" s="1198" t="str">
        <f>'02入力票（その２）'!I31</f>
        <v/>
      </c>
      <c r="H156" s="1199" t="str">
        <f>CONCATENATE('02入力票（その２）'!I33,'02入力票（その２）'!I35,'02入力票（その２）'!I37)</f>
        <v>※　選択してください。</v>
      </c>
      <c r="I156" s="1200"/>
      <c r="J156" s="1200"/>
      <c r="K156" s="1200"/>
      <c r="L156" s="1200"/>
      <c r="M156" s="1201"/>
      <c r="N156" s="1180" t="str">
        <f>'02入力票（その２）'!I46</f>
        <v/>
      </c>
      <c r="O156" s="1180"/>
      <c r="P156" s="1191" t="str">
        <f>IF(O85="○",S38,"　")</f>
        <v>　</v>
      </c>
      <c r="Q156" s="1191"/>
      <c r="R156" s="1191"/>
      <c r="T156" s="735"/>
    </row>
    <row r="157" spans="2:20" s="164" customFormat="1" ht="24.75" customHeight="1">
      <c r="B157" s="1197"/>
      <c r="C157" s="1155"/>
      <c r="D157" s="1180"/>
      <c r="E157" s="1180"/>
      <c r="F157" s="1180"/>
      <c r="G157" s="1198"/>
      <c r="H157" s="1177" t="str">
        <f>'02入力票（その２）'!I39</f>
        <v/>
      </c>
      <c r="I157" s="1178"/>
      <c r="J157" s="1178"/>
      <c r="K157" s="1178"/>
      <c r="L157" s="1178"/>
      <c r="M157" s="1179"/>
      <c r="N157" s="1180" t="str">
        <f>'02入力票（その２）'!I47</f>
        <v/>
      </c>
      <c r="O157" s="1180"/>
      <c r="P157" s="1191"/>
      <c r="Q157" s="1191"/>
      <c r="R157" s="1191"/>
      <c r="T157" s="735"/>
    </row>
    <row r="158" spans="2:20" s="164" customFormat="1" ht="15" customHeight="1">
      <c r="B158" s="1181"/>
      <c r="C158" s="1182"/>
      <c r="D158" s="1181"/>
      <c r="E158" s="1181"/>
      <c r="F158" s="1181"/>
      <c r="G158" s="1183"/>
      <c r="H158" s="1184"/>
      <c r="I158" s="1185"/>
      <c r="J158" s="1185"/>
      <c r="K158" s="1185"/>
      <c r="L158" s="1185"/>
      <c r="M158" s="1186"/>
      <c r="N158" s="1183"/>
      <c r="O158" s="1183"/>
      <c r="P158" s="1209"/>
      <c r="Q158" s="1209"/>
      <c r="R158" s="1209"/>
    </row>
    <row r="159" spans="2:20" s="164" customFormat="1" ht="15" customHeight="1">
      <c r="B159" s="1181"/>
      <c r="C159" s="1182"/>
      <c r="D159" s="1181"/>
      <c r="E159" s="1181"/>
      <c r="F159" s="1181"/>
      <c r="G159" s="1183"/>
      <c r="H159" s="1187"/>
      <c r="I159" s="1188"/>
      <c r="J159" s="1188"/>
      <c r="K159" s="1188"/>
      <c r="L159" s="1188"/>
      <c r="M159" s="1189"/>
      <c r="N159" s="1183"/>
      <c r="O159" s="1183"/>
      <c r="P159" s="1209"/>
      <c r="Q159" s="1209"/>
      <c r="R159" s="1209"/>
    </row>
    <row r="160" spans="2:20" s="164" customFormat="1" ht="15" customHeight="1">
      <c r="B160" s="1181"/>
      <c r="C160" s="1182"/>
      <c r="D160" s="1181"/>
      <c r="E160" s="1181"/>
      <c r="F160" s="1181"/>
      <c r="G160" s="1183"/>
      <c r="H160" s="1184"/>
      <c r="I160" s="1185"/>
      <c r="J160" s="1185"/>
      <c r="K160" s="1185"/>
      <c r="L160" s="1185"/>
      <c r="M160" s="1186"/>
      <c r="N160" s="1183"/>
      <c r="O160" s="1183"/>
      <c r="P160" s="1209"/>
      <c r="Q160" s="1209"/>
      <c r="R160" s="1209"/>
    </row>
    <row r="161" spans="2:18" s="164" customFormat="1" ht="15" customHeight="1">
      <c r="B161" s="1181"/>
      <c r="C161" s="1182"/>
      <c r="D161" s="1181"/>
      <c r="E161" s="1181"/>
      <c r="F161" s="1181"/>
      <c r="G161" s="1183"/>
      <c r="H161" s="1187"/>
      <c r="I161" s="1188"/>
      <c r="J161" s="1188"/>
      <c r="K161" s="1188"/>
      <c r="L161" s="1188"/>
      <c r="M161" s="1189"/>
      <c r="N161" s="1183"/>
      <c r="O161" s="1183"/>
      <c r="P161" s="1209"/>
      <c r="Q161" s="1209"/>
      <c r="R161" s="1209"/>
    </row>
    <row r="162" spans="2:18" s="164" customFormat="1" ht="15" customHeight="1">
      <c r="B162" s="1181"/>
      <c r="C162" s="1182"/>
      <c r="D162" s="1181"/>
      <c r="E162" s="1181"/>
      <c r="F162" s="1181"/>
      <c r="G162" s="1183"/>
      <c r="H162" s="1184"/>
      <c r="I162" s="1185"/>
      <c r="J162" s="1185"/>
      <c r="K162" s="1185"/>
      <c r="L162" s="1185"/>
      <c r="M162" s="1186"/>
      <c r="N162" s="1183"/>
      <c r="O162" s="1183"/>
      <c r="P162" s="1209"/>
      <c r="Q162" s="1209"/>
      <c r="R162" s="1209"/>
    </row>
    <row r="163" spans="2:18" s="164" customFormat="1" ht="15" customHeight="1">
      <c r="B163" s="1181"/>
      <c r="C163" s="1182"/>
      <c r="D163" s="1181"/>
      <c r="E163" s="1181"/>
      <c r="F163" s="1181"/>
      <c r="G163" s="1183"/>
      <c r="H163" s="1187"/>
      <c r="I163" s="1188"/>
      <c r="J163" s="1188"/>
      <c r="K163" s="1188"/>
      <c r="L163" s="1188"/>
      <c r="M163" s="1189"/>
      <c r="N163" s="1183"/>
      <c r="O163" s="1183"/>
      <c r="P163" s="1209"/>
      <c r="Q163" s="1209"/>
      <c r="R163" s="1209"/>
    </row>
    <row r="164" spans="2:18" s="164" customFormat="1" ht="15" customHeight="1">
      <c r="B164" s="1181"/>
      <c r="C164" s="1182"/>
      <c r="D164" s="1181"/>
      <c r="E164" s="1181"/>
      <c r="F164" s="1181"/>
      <c r="G164" s="1183"/>
      <c r="H164" s="1184"/>
      <c r="I164" s="1185"/>
      <c r="J164" s="1185"/>
      <c r="K164" s="1185"/>
      <c r="L164" s="1185"/>
      <c r="M164" s="1186"/>
      <c r="N164" s="1183"/>
      <c r="O164" s="1183"/>
      <c r="P164" s="1209"/>
      <c r="Q164" s="1209"/>
      <c r="R164" s="1209"/>
    </row>
    <row r="165" spans="2:18" s="164" customFormat="1" ht="15" customHeight="1">
      <c r="B165" s="1181"/>
      <c r="C165" s="1182"/>
      <c r="D165" s="1181"/>
      <c r="E165" s="1181"/>
      <c r="F165" s="1181"/>
      <c r="G165" s="1183"/>
      <c r="H165" s="1187"/>
      <c r="I165" s="1188"/>
      <c r="J165" s="1188"/>
      <c r="K165" s="1188"/>
      <c r="L165" s="1188"/>
      <c r="M165" s="1189"/>
      <c r="N165" s="1183"/>
      <c r="O165" s="1183"/>
      <c r="P165" s="1209"/>
      <c r="Q165" s="1209"/>
      <c r="R165" s="1209"/>
    </row>
    <row r="166" spans="2:18" s="164" customFormat="1" ht="15" customHeight="1">
      <c r="B166" s="1181"/>
      <c r="C166" s="1182"/>
      <c r="D166" s="1181"/>
      <c r="E166" s="1181"/>
      <c r="F166" s="1181"/>
      <c r="G166" s="1183"/>
      <c r="H166" s="1184"/>
      <c r="I166" s="1185"/>
      <c r="J166" s="1185"/>
      <c r="K166" s="1185"/>
      <c r="L166" s="1185"/>
      <c r="M166" s="1186"/>
      <c r="N166" s="1183"/>
      <c r="O166" s="1183"/>
      <c r="P166" s="1209"/>
      <c r="Q166" s="1209"/>
      <c r="R166" s="1209"/>
    </row>
    <row r="167" spans="2:18" s="164" customFormat="1" ht="15" customHeight="1">
      <c r="B167" s="1181"/>
      <c r="C167" s="1182"/>
      <c r="D167" s="1181"/>
      <c r="E167" s="1181"/>
      <c r="F167" s="1181"/>
      <c r="G167" s="1183"/>
      <c r="H167" s="1187"/>
      <c r="I167" s="1188"/>
      <c r="J167" s="1188"/>
      <c r="K167" s="1188"/>
      <c r="L167" s="1188"/>
      <c r="M167" s="1189"/>
      <c r="N167" s="1183"/>
      <c r="O167" s="1183"/>
      <c r="P167" s="1209"/>
      <c r="Q167" s="1209"/>
      <c r="R167" s="1209"/>
    </row>
    <row r="168" spans="2:18" s="164" customFormat="1" ht="15" customHeight="1">
      <c r="B168" s="1181"/>
      <c r="C168" s="1182"/>
      <c r="D168" s="1181"/>
      <c r="E168" s="1181"/>
      <c r="F168" s="1181"/>
      <c r="G168" s="1183"/>
      <c r="H168" s="1184"/>
      <c r="I168" s="1185"/>
      <c r="J168" s="1185"/>
      <c r="K168" s="1185"/>
      <c r="L168" s="1185"/>
      <c r="M168" s="1186"/>
      <c r="N168" s="1183"/>
      <c r="O168" s="1183"/>
      <c r="P168" s="1209"/>
      <c r="Q168" s="1209"/>
      <c r="R168" s="1209"/>
    </row>
    <row r="169" spans="2:18" s="164" customFormat="1" ht="15" customHeight="1">
      <c r="B169" s="1181"/>
      <c r="C169" s="1182"/>
      <c r="D169" s="1181"/>
      <c r="E169" s="1181"/>
      <c r="F169" s="1181"/>
      <c r="G169" s="1183"/>
      <c r="H169" s="1187"/>
      <c r="I169" s="1188"/>
      <c r="J169" s="1188"/>
      <c r="K169" s="1188"/>
      <c r="L169" s="1188"/>
      <c r="M169" s="1189"/>
      <c r="N169" s="1183"/>
      <c r="O169" s="1183"/>
      <c r="P169" s="1209"/>
      <c r="Q169" s="1209"/>
      <c r="R169" s="1209"/>
    </row>
    <row r="170" spans="2:18" s="164" customFormat="1" ht="15" customHeight="1">
      <c r="B170" s="1181"/>
      <c r="C170" s="1182"/>
      <c r="D170" s="1181"/>
      <c r="E170" s="1181"/>
      <c r="F170" s="1181"/>
      <c r="G170" s="1183"/>
      <c r="H170" s="1184"/>
      <c r="I170" s="1185"/>
      <c r="J170" s="1185"/>
      <c r="K170" s="1185"/>
      <c r="L170" s="1185"/>
      <c r="M170" s="1186"/>
      <c r="N170" s="1183"/>
      <c r="O170" s="1183"/>
      <c r="P170" s="1209"/>
      <c r="Q170" s="1209"/>
      <c r="R170" s="1209"/>
    </row>
    <row r="171" spans="2:18" s="164" customFormat="1" ht="15" customHeight="1">
      <c r="B171" s="1181"/>
      <c r="C171" s="1182"/>
      <c r="D171" s="1181"/>
      <c r="E171" s="1181"/>
      <c r="F171" s="1181"/>
      <c r="G171" s="1183"/>
      <c r="H171" s="1187"/>
      <c r="I171" s="1188"/>
      <c r="J171" s="1188"/>
      <c r="K171" s="1188"/>
      <c r="L171" s="1188"/>
      <c r="M171" s="1189"/>
      <c r="N171" s="1183"/>
      <c r="O171" s="1183"/>
      <c r="P171" s="1209"/>
      <c r="Q171" s="1209"/>
      <c r="R171" s="1209"/>
    </row>
    <row r="172" spans="2:18" s="164" customFormat="1" ht="15" customHeight="1">
      <c r="B172" s="1181"/>
      <c r="C172" s="1182"/>
      <c r="D172" s="1181"/>
      <c r="E172" s="1181"/>
      <c r="F172" s="1181"/>
      <c r="G172" s="1183"/>
      <c r="H172" s="1184"/>
      <c r="I172" s="1185"/>
      <c r="J172" s="1185"/>
      <c r="K172" s="1185"/>
      <c r="L172" s="1185"/>
      <c r="M172" s="1186"/>
      <c r="N172" s="1183"/>
      <c r="O172" s="1183"/>
      <c r="P172" s="1209"/>
      <c r="Q172" s="1209"/>
      <c r="R172" s="1209"/>
    </row>
    <row r="173" spans="2:18" s="164" customFormat="1" ht="15" customHeight="1">
      <c r="B173" s="1181"/>
      <c r="C173" s="1182"/>
      <c r="D173" s="1181"/>
      <c r="E173" s="1181"/>
      <c r="F173" s="1181"/>
      <c r="G173" s="1183"/>
      <c r="H173" s="1187"/>
      <c r="I173" s="1188"/>
      <c r="J173" s="1188"/>
      <c r="K173" s="1188"/>
      <c r="L173" s="1188"/>
      <c r="M173" s="1189"/>
      <c r="N173" s="1183"/>
      <c r="O173" s="1183"/>
      <c r="P173" s="1209"/>
      <c r="Q173" s="1209"/>
      <c r="R173" s="1209"/>
    </row>
    <row r="174" spans="2:18" s="164" customFormat="1" ht="15" customHeight="1">
      <c r="B174" s="1181"/>
      <c r="C174" s="1182"/>
      <c r="D174" s="1181"/>
      <c r="E174" s="1181"/>
      <c r="F174" s="1181"/>
      <c r="G174" s="1183"/>
      <c r="H174" s="1184"/>
      <c r="I174" s="1185"/>
      <c r="J174" s="1185"/>
      <c r="K174" s="1185"/>
      <c r="L174" s="1185"/>
      <c r="M174" s="1186"/>
      <c r="N174" s="1183"/>
      <c r="O174" s="1183"/>
      <c r="P174" s="1209"/>
      <c r="Q174" s="1209"/>
      <c r="R174" s="1209"/>
    </row>
    <row r="175" spans="2:18" s="164" customFormat="1" ht="15" customHeight="1">
      <c r="B175" s="1181"/>
      <c r="C175" s="1182"/>
      <c r="D175" s="1181"/>
      <c r="E175" s="1181"/>
      <c r="F175" s="1181"/>
      <c r="G175" s="1183"/>
      <c r="H175" s="1187"/>
      <c r="I175" s="1188"/>
      <c r="J175" s="1188"/>
      <c r="K175" s="1188"/>
      <c r="L175" s="1188"/>
      <c r="M175" s="1189"/>
      <c r="N175" s="1183"/>
      <c r="O175" s="1183"/>
      <c r="P175" s="1209"/>
      <c r="Q175" s="1209"/>
      <c r="R175" s="1209"/>
    </row>
    <row r="176" spans="2:18" s="164" customFormat="1" ht="15" customHeight="1">
      <c r="B176" s="1181"/>
      <c r="C176" s="1182"/>
      <c r="D176" s="1181"/>
      <c r="E176" s="1181"/>
      <c r="F176" s="1181"/>
      <c r="G176" s="1183"/>
      <c r="H176" s="1184"/>
      <c r="I176" s="1185"/>
      <c r="J176" s="1185"/>
      <c r="K176" s="1185"/>
      <c r="L176" s="1185"/>
      <c r="M176" s="1186"/>
      <c r="N176" s="1183"/>
      <c r="O176" s="1183"/>
      <c r="P176" s="1209"/>
      <c r="Q176" s="1209"/>
      <c r="R176" s="1209"/>
    </row>
    <row r="177" spans="2:18" s="164" customFormat="1" ht="15" customHeight="1">
      <c r="B177" s="1181"/>
      <c r="C177" s="1182"/>
      <c r="D177" s="1181"/>
      <c r="E177" s="1181"/>
      <c r="F177" s="1181"/>
      <c r="G177" s="1183"/>
      <c r="H177" s="1187"/>
      <c r="I177" s="1188"/>
      <c r="J177" s="1188"/>
      <c r="K177" s="1188"/>
      <c r="L177" s="1188"/>
      <c r="M177" s="1189"/>
      <c r="N177" s="1183"/>
      <c r="O177" s="1183"/>
      <c r="P177" s="1209"/>
      <c r="Q177" s="1209"/>
      <c r="R177" s="1209"/>
    </row>
    <row r="178" spans="2:18" s="164" customFormat="1" ht="15" customHeight="1">
      <c r="B178" s="190" t="s">
        <v>752</v>
      </c>
      <c r="C178" s="190"/>
      <c r="D178" s="190"/>
      <c r="E178" s="190"/>
      <c r="F178" s="190"/>
      <c r="G178" s="190"/>
      <c r="H178" s="190"/>
      <c r="I178" s="190"/>
      <c r="J178" s="190"/>
      <c r="K178" s="190"/>
      <c r="L178" s="190"/>
      <c r="M178" s="190"/>
      <c r="N178" s="190"/>
      <c r="O178" s="162"/>
      <c r="P178" s="162"/>
      <c r="Q178" s="162"/>
      <c r="R178" s="162"/>
    </row>
    <row r="179" spans="2:18" s="164" customFormat="1" ht="15" customHeight="1">
      <c r="B179" s="190">
        <v>1</v>
      </c>
      <c r="C179" s="1150" t="s">
        <v>753</v>
      </c>
      <c r="D179" s="1150"/>
      <c r="E179" s="1150"/>
      <c r="F179" s="1150"/>
      <c r="G179" s="1150"/>
      <c r="H179" s="1150"/>
      <c r="I179" s="1150"/>
      <c r="J179" s="1150"/>
      <c r="K179" s="1150"/>
      <c r="L179" s="1150"/>
      <c r="M179" s="1150"/>
      <c r="N179" s="1150"/>
      <c r="O179" s="1150"/>
      <c r="P179" s="1150"/>
      <c r="Q179" s="1150"/>
      <c r="R179" s="190"/>
    </row>
    <row r="180" spans="2:18" s="164" customFormat="1" ht="15" customHeight="1">
      <c r="B180" s="190">
        <v>2</v>
      </c>
      <c r="C180" s="1150" t="s">
        <v>754</v>
      </c>
      <c r="D180" s="1150"/>
      <c r="E180" s="1150"/>
      <c r="F180" s="1150"/>
      <c r="G180" s="1150"/>
      <c r="H180" s="1150"/>
      <c r="I180" s="1150"/>
      <c r="J180" s="1150"/>
      <c r="K180" s="1150"/>
      <c r="L180" s="1150"/>
      <c r="M180" s="1150"/>
      <c r="N180" s="1150"/>
      <c r="O180" s="1150"/>
      <c r="P180" s="1150"/>
      <c r="Q180" s="1150"/>
      <c r="R180" s="190"/>
    </row>
    <row r="181" spans="2:18" s="164" customFormat="1" ht="15" customHeight="1">
      <c r="B181" s="190">
        <v>3</v>
      </c>
      <c r="C181" s="1150" t="s">
        <v>755</v>
      </c>
      <c r="D181" s="1150"/>
      <c r="E181" s="1150"/>
      <c r="F181" s="1150"/>
      <c r="G181" s="1150"/>
      <c r="H181" s="1150"/>
      <c r="I181" s="1150"/>
      <c r="J181" s="1150"/>
      <c r="K181" s="1150"/>
      <c r="L181" s="1150"/>
      <c r="M181" s="1150"/>
      <c r="N181" s="1150"/>
      <c r="O181" s="1150"/>
      <c r="P181" s="1150"/>
      <c r="Q181" s="1150"/>
      <c r="R181" s="190"/>
    </row>
    <row r="182" spans="2:18" s="164" customFormat="1" ht="15" customHeight="1">
      <c r="B182" s="190">
        <v>4</v>
      </c>
      <c r="C182" s="1150" t="s">
        <v>2599</v>
      </c>
      <c r="D182" s="1150"/>
      <c r="E182" s="1150"/>
      <c r="F182" s="1150"/>
      <c r="G182" s="1150"/>
      <c r="H182" s="1150"/>
      <c r="I182" s="1150"/>
      <c r="J182" s="1150"/>
      <c r="K182" s="1150"/>
      <c r="L182" s="1150"/>
      <c r="M182" s="1150"/>
      <c r="N182" s="1150"/>
      <c r="O182" s="1150"/>
      <c r="P182" s="1150"/>
      <c r="Q182" s="1150"/>
      <c r="R182" s="251" t="str">
        <f>H79</f>
        <v>　　　　　</v>
      </c>
    </row>
    <row r="183" spans="2:18" s="164" customFormat="1" ht="15" customHeight="1">
      <c r="B183" s="304"/>
      <c r="C183" s="304"/>
      <c r="D183" s="190"/>
      <c r="E183" s="190"/>
      <c r="F183" s="190"/>
      <c r="G183" s="190"/>
      <c r="H183" s="190"/>
      <c r="I183" s="190"/>
      <c r="J183" s="190"/>
      <c r="K183" s="190"/>
      <c r="L183" s="190"/>
      <c r="M183" s="190"/>
      <c r="N183" s="190"/>
      <c r="O183" s="190"/>
      <c r="P183" s="190"/>
      <c r="Q183" s="190"/>
      <c r="R183" s="190"/>
    </row>
    <row r="184" spans="2:18" s="164" customFormat="1" ht="22.5" customHeight="1">
      <c r="B184" s="1215" t="s">
        <v>756</v>
      </c>
      <c r="C184" s="1215"/>
      <c r="D184" s="1215"/>
      <c r="E184" s="1215"/>
      <c r="F184" s="1215"/>
      <c r="G184" s="1215"/>
      <c r="H184" s="1215"/>
      <c r="I184" s="1215"/>
      <c r="J184" s="1215"/>
      <c r="K184" s="1215"/>
      <c r="L184" s="1215"/>
      <c r="M184" s="1215"/>
      <c r="N184" s="1215"/>
      <c r="O184" s="1215"/>
      <c r="P184" s="1215"/>
      <c r="Q184" s="1215"/>
      <c r="R184" s="1215"/>
    </row>
    <row r="185" spans="2:18" s="164" customFormat="1" ht="15" customHeight="1">
      <c r="B185" s="190"/>
      <c r="C185" s="190"/>
      <c r="D185" s="349"/>
      <c r="E185" s="349"/>
      <c r="F185" s="252"/>
      <c r="G185" s="252"/>
      <c r="H185" s="252"/>
      <c r="I185" s="252"/>
      <c r="J185" s="252"/>
      <c r="K185" s="252"/>
      <c r="L185" s="252"/>
      <c r="M185" s="252"/>
      <c r="N185" s="252"/>
      <c r="O185" s="190"/>
      <c r="P185" s="190"/>
      <c r="Q185" s="190"/>
      <c r="R185" s="190"/>
    </row>
    <row r="186" spans="2:18" s="164" customFormat="1" ht="15" customHeight="1">
      <c r="B186" s="190"/>
      <c r="C186" s="190"/>
      <c r="D186" s="190"/>
      <c r="E186" s="190"/>
      <c r="F186" s="190"/>
      <c r="G186" s="190"/>
      <c r="H186" s="190"/>
      <c r="I186" s="190"/>
      <c r="J186" s="190"/>
      <c r="K186" s="190"/>
      <c r="L186" s="190"/>
      <c r="M186" s="190"/>
      <c r="N186" s="190"/>
      <c r="O186" s="190"/>
      <c r="P186" s="1108" t="str">
        <f>IF(ISBLANK('02入力票（その２）'!$G$168),"年　　　月　　　日",'02入力票（その２）'!$G$168)</f>
        <v>年　　　月　　　日</v>
      </c>
      <c r="Q186" s="1108"/>
      <c r="R186" s="1108"/>
    </row>
    <row r="187" spans="2:18" s="164" customFormat="1" ht="24.75" customHeight="1">
      <c r="B187" s="190"/>
      <c r="C187" s="1095" t="str">
        <f>VLOOKUP($H$79,$C$281:$D$294,2,FALSE)</f>
        <v>　　　</v>
      </c>
      <c r="D187" s="1096"/>
      <c r="E187" s="1096"/>
      <c r="F187" s="1096"/>
      <c r="G187" s="1096"/>
      <c r="H187" s="1096"/>
      <c r="I187" s="260" t="s">
        <v>679</v>
      </c>
      <c r="J187" s="190"/>
      <c r="K187" s="190"/>
      <c r="L187" s="190"/>
      <c r="M187" s="190"/>
      <c r="N187" s="190"/>
      <c r="O187" s="190"/>
      <c r="P187" s="190"/>
      <c r="Q187" s="190"/>
      <c r="R187" s="190"/>
    </row>
    <row r="188" spans="2:18" s="164" customFormat="1" ht="15" customHeight="1">
      <c r="B188" s="190"/>
      <c r="C188" s="190"/>
      <c r="D188" s="190"/>
      <c r="E188" s="190"/>
      <c r="F188" s="190"/>
      <c r="G188" s="190"/>
      <c r="H188" s="190"/>
      <c r="I188" s="190"/>
      <c r="J188" s="190"/>
      <c r="K188" s="190"/>
      <c r="L188" s="190"/>
      <c r="M188" s="190"/>
      <c r="N188" s="190"/>
      <c r="O188" s="190"/>
      <c r="P188" s="190"/>
      <c r="Q188" s="190"/>
      <c r="R188" s="190"/>
    </row>
    <row r="189" spans="2:18" s="164" customFormat="1" ht="15" customHeight="1">
      <c r="B189" s="190"/>
      <c r="C189" s="190"/>
      <c r="D189" s="349"/>
      <c r="E189" s="349"/>
      <c r="F189" s="162"/>
      <c r="G189" s="252"/>
      <c r="H189" s="299" t="s">
        <v>849</v>
      </c>
      <c r="I189" s="341" t="str">
        <f>'02入力票（その２）'!I12</f>
        <v/>
      </c>
      <c r="J189" s="342"/>
      <c r="K189" s="342"/>
      <c r="L189" s="343"/>
      <c r="M189" s="343"/>
      <c r="N189" s="343"/>
      <c r="O189" s="190"/>
      <c r="P189" s="190"/>
      <c r="Q189" s="190"/>
      <c r="R189" s="190"/>
    </row>
    <row r="190" spans="2:18" s="164" customFormat="1" ht="15" customHeight="1">
      <c r="B190" s="190"/>
      <c r="C190" s="349"/>
      <c r="D190" s="349"/>
      <c r="E190" s="349"/>
      <c r="F190" s="1098" t="s">
        <v>44</v>
      </c>
      <c r="G190" s="1098"/>
      <c r="H190" s="343"/>
      <c r="I190" s="342" t="str">
        <f>CONCATENATE(G90,"　",L90)</f>
        <v>※　選択してください。　</v>
      </c>
      <c r="J190" s="342"/>
      <c r="K190" s="342"/>
      <c r="L190" s="342"/>
      <c r="M190" s="342"/>
      <c r="N190" s="342"/>
      <c r="O190" s="342"/>
      <c r="P190" s="342"/>
      <c r="Q190" s="190"/>
      <c r="R190" s="190"/>
    </row>
    <row r="191" spans="2:18" s="164" customFormat="1" ht="15" customHeight="1">
      <c r="B191" s="190"/>
      <c r="C191" s="349"/>
      <c r="D191" s="349"/>
      <c r="E191" s="349"/>
      <c r="F191" s="252"/>
      <c r="G191" s="252"/>
      <c r="H191" s="344"/>
      <c r="I191" s="342"/>
      <c r="J191" s="345"/>
      <c r="K191" s="345"/>
      <c r="L191" s="345"/>
      <c r="M191" s="345"/>
      <c r="N191" s="345"/>
      <c r="O191" s="345"/>
      <c r="P191" s="345"/>
      <c r="Q191" s="190"/>
      <c r="R191" s="190"/>
    </row>
    <row r="192" spans="2:18" s="164" customFormat="1" ht="15" customHeight="1">
      <c r="B192" s="190"/>
      <c r="C192" s="349"/>
      <c r="D192" s="252" t="s">
        <v>757</v>
      </c>
      <c r="E192" s="252"/>
      <c r="F192" s="1098" t="s">
        <v>611</v>
      </c>
      <c r="G192" s="1098"/>
      <c r="H192" s="346"/>
      <c r="I192" s="342" t="str">
        <f>'02入力票（その２）'!I21</f>
        <v/>
      </c>
      <c r="J192" s="342"/>
      <c r="K192" s="342"/>
      <c r="L192" s="342"/>
      <c r="M192" s="342"/>
      <c r="N192" s="342"/>
      <c r="O192" s="342"/>
      <c r="P192" s="190"/>
      <c r="Q192" s="190"/>
      <c r="R192" s="190"/>
    </row>
    <row r="193" spans="2:18" s="164" customFormat="1" ht="15" customHeight="1">
      <c r="B193" s="190"/>
      <c r="C193" s="349"/>
      <c r="D193" s="162"/>
      <c r="E193" s="162"/>
      <c r="F193" s="252"/>
      <c r="G193" s="252"/>
      <c r="H193" s="346"/>
      <c r="I193" s="342"/>
      <c r="J193" s="342"/>
      <c r="K193" s="342"/>
      <c r="L193" s="342"/>
      <c r="M193" s="342"/>
      <c r="N193" s="342"/>
      <c r="O193" s="342"/>
      <c r="P193" s="190"/>
      <c r="Q193" s="190"/>
      <c r="R193" s="190"/>
    </row>
    <row r="194" spans="2:18" s="164" customFormat="1" ht="15" customHeight="1">
      <c r="B194" s="190"/>
      <c r="C194" s="349"/>
      <c r="D194" s="349"/>
      <c r="E194" s="349"/>
      <c r="F194" s="1098" t="s">
        <v>758</v>
      </c>
      <c r="G194" s="1098"/>
      <c r="H194" s="347"/>
      <c r="I194" s="342" t="str">
        <f>CONCATENATE('02入力票（その２）'!I23,"　",'02入力票（その２）'!I24)</f>
        <v>　</v>
      </c>
      <c r="J194" s="342"/>
      <c r="K194" s="342"/>
      <c r="L194" s="342"/>
      <c r="M194" s="162"/>
      <c r="N194" s="330" t="s">
        <v>759</v>
      </c>
      <c r="O194" s="342"/>
      <c r="P194" s="162"/>
      <c r="Q194" s="190"/>
      <c r="R194" s="190"/>
    </row>
    <row r="195" spans="2:18" s="164" customFormat="1" ht="15" customHeight="1">
      <c r="B195" s="190"/>
      <c r="C195" s="349"/>
      <c r="D195" s="349"/>
      <c r="E195" s="349"/>
      <c r="F195" s="252"/>
      <c r="G195" s="252"/>
      <c r="H195" s="346"/>
      <c r="I195" s="342"/>
      <c r="J195" s="342"/>
      <c r="K195" s="342"/>
      <c r="L195" s="342"/>
      <c r="M195" s="342"/>
      <c r="N195" s="342"/>
      <c r="O195" s="342"/>
      <c r="P195" s="190"/>
      <c r="Q195" s="190"/>
      <c r="R195" s="190"/>
    </row>
    <row r="196" spans="2:18" s="164" customFormat="1" ht="15" customHeight="1">
      <c r="B196" s="190"/>
      <c r="C196" s="349"/>
      <c r="D196" s="349"/>
      <c r="E196" s="349"/>
      <c r="F196" s="1098" t="s">
        <v>616</v>
      </c>
      <c r="G196" s="1098"/>
      <c r="H196" s="346"/>
      <c r="I196" s="342" t="str">
        <f>'02入力票（その２）'!I26</f>
        <v/>
      </c>
      <c r="J196" s="342"/>
      <c r="K196" s="342"/>
      <c r="L196" s="342"/>
      <c r="M196" s="342"/>
      <c r="N196" s="342"/>
      <c r="O196" s="342"/>
      <c r="P196" s="190"/>
      <c r="Q196" s="190"/>
      <c r="R196" s="190"/>
    </row>
    <row r="197" spans="2:18" s="164" customFormat="1" ht="15" customHeight="1">
      <c r="B197" s="190"/>
      <c r="C197" s="190"/>
      <c r="D197" s="190"/>
      <c r="E197" s="190"/>
      <c r="F197" s="190"/>
      <c r="G197" s="190"/>
      <c r="H197" s="190"/>
      <c r="I197" s="190"/>
      <c r="J197" s="190"/>
      <c r="K197" s="190"/>
      <c r="L197" s="190"/>
      <c r="M197" s="190"/>
      <c r="N197" s="190"/>
      <c r="O197" s="190"/>
      <c r="P197" s="190"/>
      <c r="Q197" s="190"/>
      <c r="R197" s="190"/>
    </row>
    <row r="198" spans="2:18" s="164" customFormat="1" ht="15" customHeight="1">
      <c r="B198" s="190"/>
      <c r="C198" s="190"/>
      <c r="D198" s="190"/>
      <c r="E198" s="190"/>
      <c r="F198" s="190"/>
      <c r="G198" s="190"/>
      <c r="H198" s="190"/>
      <c r="I198" s="190"/>
      <c r="J198" s="190"/>
      <c r="K198" s="190"/>
      <c r="L198" s="190"/>
      <c r="M198" s="190"/>
      <c r="N198" s="190"/>
      <c r="O198" s="190"/>
      <c r="P198" s="190"/>
      <c r="Q198" s="190"/>
      <c r="R198" s="190"/>
    </row>
    <row r="199" spans="2:18" s="164" customFormat="1" ht="15" customHeight="1">
      <c r="B199" s="190"/>
      <c r="C199" s="190"/>
      <c r="D199" s="255" t="s">
        <v>760</v>
      </c>
      <c r="E199" s="255"/>
      <c r="F199" s="255"/>
      <c r="G199" s="255"/>
      <c r="H199" s="255"/>
      <c r="I199" s="255"/>
      <c r="J199" s="255"/>
      <c r="K199" s="255"/>
      <c r="L199" s="255"/>
      <c r="M199" s="255"/>
      <c r="N199" s="255"/>
      <c r="O199" s="255"/>
      <c r="P199" s="190"/>
      <c r="Q199" s="190"/>
      <c r="R199" s="190"/>
    </row>
    <row r="200" spans="2:18" s="164" customFormat="1" ht="15" customHeight="1">
      <c r="B200" s="190"/>
      <c r="C200" s="190"/>
      <c r="D200" s="190"/>
      <c r="E200" s="190"/>
      <c r="F200" s="190"/>
      <c r="G200" s="190"/>
      <c r="H200" s="190"/>
      <c r="I200" s="190"/>
      <c r="J200" s="190"/>
      <c r="K200" s="190"/>
      <c r="L200" s="190"/>
      <c r="M200" s="190"/>
      <c r="N200" s="190"/>
      <c r="O200" s="190"/>
      <c r="P200" s="190"/>
      <c r="Q200" s="190"/>
      <c r="R200" s="190"/>
    </row>
    <row r="201" spans="2:18" s="164" customFormat="1" ht="15" customHeight="1">
      <c r="B201" s="190"/>
      <c r="C201" s="190"/>
      <c r="D201" s="190"/>
      <c r="E201" s="190"/>
      <c r="F201" s="190"/>
      <c r="G201" s="190"/>
      <c r="H201" s="190"/>
      <c r="I201" s="190"/>
      <c r="J201" s="190"/>
      <c r="K201" s="190"/>
      <c r="L201" s="190"/>
      <c r="M201" s="190"/>
      <c r="N201" s="190"/>
      <c r="O201" s="190"/>
      <c r="P201" s="190"/>
      <c r="Q201" s="190"/>
      <c r="R201" s="190"/>
    </row>
    <row r="202" spans="2:18" s="164" customFormat="1" ht="15" customHeight="1">
      <c r="B202" s="190"/>
      <c r="C202" s="190"/>
      <c r="D202" s="349"/>
      <c r="E202" s="349"/>
      <c r="F202" s="162"/>
      <c r="G202" s="252"/>
      <c r="H202" s="348" t="s">
        <v>849</v>
      </c>
      <c r="I202" s="1210" t="str">
        <f>'02入力票（その２）'!I31</f>
        <v/>
      </c>
      <c r="J202" s="1210"/>
      <c r="K202" s="1210"/>
      <c r="L202" s="346"/>
      <c r="M202" s="190"/>
      <c r="N202" s="190"/>
      <c r="O202" s="190"/>
      <c r="P202" s="190"/>
      <c r="Q202" s="190"/>
      <c r="R202" s="190"/>
    </row>
    <row r="203" spans="2:18" s="164" customFormat="1" ht="15" customHeight="1">
      <c r="B203" s="190"/>
      <c r="C203" s="349"/>
      <c r="D203" s="349"/>
      <c r="E203" s="349"/>
      <c r="F203" s="1211" t="s">
        <v>44</v>
      </c>
      <c r="G203" s="1211"/>
      <c r="H203" s="344"/>
      <c r="I203" s="342" t="str">
        <f>H156</f>
        <v>※　選択してください。</v>
      </c>
      <c r="J203" s="345"/>
      <c r="K203" s="345"/>
      <c r="L203" s="345"/>
      <c r="M203" s="345"/>
      <c r="N203" s="345"/>
      <c r="O203" s="345"/>
      <c r="P203" s="345"/>
      <c r="Q203" s="190"/>
      <c r="R203" s="190"/>
    </row>
    <row r="204" spans="2:18" s="164" customFormat="1" ht="15" customHeight="1">
      <c r="B204" s="190"/>
      <c r="C204" s="349"/>
      <c r="D204" s="349"/>
      <c r="E204" s="349"/>
      <c r="F204" s="252"/>
      <c r="G204" s="252"/>
      <c r="H204" s="344"/>
      <c r="I204" s="342" t="str">
        <f>'02入力票（その２）'!I39</f>
        <v/>
      </c>
      <c r="J204" s="345"/>
      <c r="K204" s="345"/>
      <c r="L204" s="345"/>
      <c r="M204" s="345"/>
      <c r="N204" s="345"/>
      <c r="O204" s="345"/>
      <c r="P204" s="345"/>
      <c r="Q204" s="190"/>
      <c r="R204" s="190"/>
    </row>
    <row r="205" spans="2:18" s="164" customFormat="1" ht="8.25" customHeight="1">
      <c r="B205" s="190"/>
      <c r="C205" s="349"/>
      <c r="D205" s="349"/>
      <c r="E205" s="349"/>
      <c r="F205" s="252"/>
      <c r="G205" s="252"/>
      <c r="H205" s="344"/>
      <c r="I205" s="344"/>
      <c r="J205" s="344"/>
      <c r="K205" s="344"/>
      <c r="L205" s="344"/>
      <c r="M205" s="344"/>
      <c r="N205" s="344"/>
      <c r="O205" s="344"/>
      <c r="P205" s="344"/>
      <c r="Q205" s="190"/>
      <c r="R205" s="190"/>
    </row>
    <row r="206" spans="2:18" s="164" customFormat="1" ht="15" customHeight="1">
      <c r="B206" s="190"/>
      <c r="C206" s="349"/>
      <c r="D206" s="349"/>
      <c r="E206" s="349"/>
      <c r="F206" s="1211" t="s">
        <v>611</v>
      </c>
      <c r="G206" s="1211"/>
      <c r="H206" s="346"/>
      <c r="I206" s="342" t="str">
        <f>'02入力票（その２）'!I41</f>
        <v/>
      </c>
      <c r="J206" s="342"/>
      <c r="K206" s="342"/>
      <c r="L206" s="342"/>
      <c r="M206" s="342"/>
      <c r="N206" s="342"/>
      <c r="O206" s="342"/>
      <c r="P206" s="190"/>
      <c r="Q206" s="190"/>
      <c r="R206" s="190"/>
    </row>
    <row r="207" spans="2:18" s="164" customFormat="1" ht="15" customHeight="1">
      <c r="B207" s="190"/>
      <c r="C207" s="349"/>
      <c r="D207" s="1212" t="s">
        <v>761</v>
      </c>
      <c r="E207" s="1212"/>
      <c r="F207" s="252"/>
      <c r="G207" s="252"/>
      <c r="H207" s="346"/>
      <c r="I207" s="342"/>
      <c r="J207" s="342"/>
      <c r="K207" s="342"/>
      <c r="L207" s="342"/>
      <c r="M207" s="342"/>
      <c r="N207" s="342"/>
      <c r="O207" s="342"/>
      <c r="P207" s="190"/>
      <c r="Q207" s="190"/>
      <c r="R207" s="190"/>
    </row>
    <row r="208" spans="2:18" s="164" customFormat="1" ht="15" customHeight="1">
      <c r="B208" s="190"/>
      <c r="C208" s="349"/>
      <c r="D208" s="349"/>
      <c r="E208" s="349"/>
      <c r="F208" s="1211" t="s">
        <v>762</v>
      </c>
      <c r="G208" s="1211"/>
      <c r="H208" s="347"/>
      <c r="I208" s="342" t="str">
        <f>CONCATENATE('02入力票（その２）'!I43,"　",'02入力票（その２）'!I44)</f>
        <v>　</v>
      </c>
      <c r="J208" s="342"/>
      <c r="K208" s="342"/>
      <c r="L208" s="342"/>
      <c r="M208" s="162"/>
      <c r="N208" s="350" t="s">
        <v>683</v>
      </c>
      <c r="O208" s="342"/>
      <c r="P208" s="162"/>
      <c r="Q208" s="190"/>
      <c r="R208" s="190"/>
    </row>
    <row r="209" spans="2:18" s="164" customFormat="1" ht="15" customHeight="1">
      <c r="B209" s="190"/>
      <c r="C209" s="349"/>
      <c r="D209" s="349"/>
      <c r="E209" s="349"/>
      <c r="F209" s="252"/>
      <c r="G209" s="252"/>
      <c r="H209" s="346"/>
      <c r="I209" s="342"/>
      <c r="J209" s="342"/>
      <c r="K209" s="342"/>
      <c r="L209" s="342"/>
      <c r="M209" s="342"/>
      <c r="N209" s="342"/>
      <c r="O209" s="342"/>
      <c r="P209" s="190"/>
      <c r="Q209" s="190"/>
      <c r="R209" s="190"/>
    </row>
    <row r="210" spans="2:18" s="164" customFormat="1" ht="15" customHeight="1">
      <c r="B210" s="190"/>
      <c r="C210" s="349"/>
      <c r="D210" s="349"/>
      <c r="E210" s="349"/>
      <c r="F210" s="1098" t="s">
        <v>616</v>
      </c>
      <c r="G210" s="1098" t="s">
        <v>763</v>
      </c>
      <c r="H210" s="346"/>
      <c r="I210" s="351" t="str">
        <f>'02入力票（その２）'!I46</f>
        <v/>
      </c>
      <c r="J210" s="351"/>
      <c r="K210" s="351"/>
      <c r="L210" s="351"/>
      <c r="M210" s="351"/>
      <c r="N210" s="351"/>
      <c r="O210" s="351"/>
      <c r="P210" s="190"/>
      <c r="Q210" s="190"/>
      <c r="R210" s="190"/>
    </row>
    <row r="211" spans="2:18" s="164" customFormat="1" ht="15" customHeight="1">
      <c r="B211" s="190"/>
      <c r="C211" s="349"/>
      <c r="D211" s="349"/>
      <c r="E211" s="349"/>
      <c r="F211" s="1098"/>
      <c r="G211" s="1098"/>
      <c r="H211" s="190"/>
      <c r="I211" s="190"/>
      <c r="J211" s="190"/>
      <c r="K211" s="190"/>
      <c r="L211" s="190"/>
      <c r="M211" s="190"/>
      <c r="N211" s="190"/>
      <c r="O211" s="190"/>
      <c r="P211" s="190"/>
      <c r="Q211" s="190"/>
      <c r="R211" s="190"/>
    </row>
    <row r="212" spans="2:18" s="164" customFormat="1" ht="15" customHeight="1">
      <c r="B212" s="190"/>
      <c r="C212" s="349"/>
      <c r="D212" s="349"/>
      <c r="E212" s="349"/>
      <c r="F212" s="1098" t="s">
        <v>764</v>
      </c>
      <c r="G212" s="1098"/>
      <c r="H212" s="190"/>
      <c r="I212" s="1220">
        <f>'02入力票（その２）'!I50</f>
        <v>43191</v>
      </c>
      <c r="J212" s="1220"/>
      <c r="K212" s="330" t="s">
        <v>850</v>
      </c>
      <c r="L212" s="162"/>
      <c r="M212" s="190"/>
      <c r="N212" s="162"/>
      <c r="O212" s="190"/>
      <c r="P212" s="190"/>
      <c r="Q212" s="190"/>
      <c r="R212" s="190"/>
    </row>
    <row r="213" spans="2:18" s="164" customFormat="1" ht="15" customHeight="1">
      <c r="B213" s="190"/>
      <c r="C213" s="190"/>
      <c r="D213" s="349"/>
      <c r="E213" s="267"/>
      <c r="F213" s="190"/>
      <c r="G213" s="352"/>
      <c r="H213" s="190"/>
      <c r="I213" s="1220">
        <f>'02入力票（その２）'!I51</f>
        <v>43555</v>
      </c>
      <c r="J213" s="1220"/>
      <c r="K213" s="330" t="s">
        <v>851</v>
      </c>
      <c r="L213" s="162"/>
      <c r="M213" s="190"/>
      <c r="N213" s="162"/>
      <c r="O213" s="190"/>
      <c r="P213" s="190"/>
      <c r="Q213" s="190"/>
      <c r="R213" s="190"/>
    </row>
    <row r="214" spans="2:18" s="164" customFormat="1" ht="15" customHeight="1">
      <c r="B214" s="190"/>
      <c r="C214" s="190"/>
      <c r="J214" s="190"/>
      <c r="K214" s="190"/>
      <c r="L214" s="190"/>
      <c r="M214" s="190"/>
      <c r="N214" s="190"/>
      <c r="O214" s="190"/>
      <c r="P214" s="190"/>
      <c r="Q214" s="190"/>
      <c r="R214" s="190"/>
    </row>
    <row r="215" spans="2:18" s="164" customFormat="1" ht="15" customHeight="1">
      <c r="B215" s="190"/>
      <c r="C215" s="190"/>
      <c r="D215" s="353">
        <v>1</v>
      </c>
      <c r="E215" s="354" t="s">
        <v>765</v>
      </c>
      <c r="F215" s="354"/>
      <c r="G215" s="354"/>
      <c r="H215" s="355"/>
      <c r="I215" s="355"/>
      <c r="J215" s="356">
        <v>4</v>
      </c>
      <c r="K215" s="354" t="s">
        <v>766</v>
      </c>
      <c r="L215" s="357"/>
      <c r="M215" s="357"/>
      <c r="N215" s="357"/>
      <c r="O215" s="357"/>
      <c r="P215" s="190"/>
      <c r="Q215" s="190"/>
      <c r="R215" s="190"/>
    </row>
    <row r="216" spans="2:18" s="164" customFormat="1" ht="15" customHeight="1">
      <c r="B216" s="190"/>
      <c r="C216" s="190"/>
      <c r="D216" s="353">
        <v>2</v>
      </c>
      <c r="E216" s="354" t="s">
        <v>767</v>
      </c>
      <c r="F216" s="354"/>
      <c r="G216" s="354"/>
      <c r="H216" s="355"/>
      <c r="I216" s="355"/>
      <c r="J216" s="356">
        <v>5</v>
      </c>
      <c r="K216" s="354" t="s">
        <v>852</v>
      </c>
      <c r="L216" s="357"/>
      <c r="M216" s="357"/>
      <c r="N216" s="357"/>
      <c r="O216" s="357"/>
      <c r="P216" s="190"/>
      <c r="Q216" s="190"/>
      <c r="R216" s="190"/>
    </row>
    <row r="217" spans="2:18" s="164" customFormat="1" ht="15" customHeight="1">
      <c r="B217" s="190"/>
      <c r="C217" s="190"/>
      <c r="D217" s="353">
        <v>3</v>
      </c>
      <c r="E217" s="354" t="s">
        <v>768</v>
      </c>
      <c r="F217" s="354"/>
      <c r="G217" s="354"/>
      <c r="H217" s="355"/>
      <c r="I217" s="355"/>
      <c r="J217" s="356">
        <v>6</v>
      </c>
      <c r="K217" s="354" t="s">
        <v>2572</v>
      </c>
      <c r="L217" s="357"/>
      <c r="M217" s="357"/>
      <c r="N217" s="357"/>
      <c r="O217" s="357"/>
      <c r="P217" s="190"/>
      <c r="Q217" s="190"/>
      <c r="R217" s="190"/>
    </row>
    <row r="218" spans="2:18" s="164" customFormat="1" ht="15" customHeight="1">
      <c r="B218" s="190"/>
      <c r="C218" s="190"/>
      <c r="D218" s="353"/>
      <c r="E218" s="353"/>
      <c r="F218" s="354"/>
      <c r="G218" s="354"/>
      <c r="H218" s="354"/>
      <c r="I218" s="354"/>
      <c r="J218" s="357"/>
      <c r="K218" s="357"/>
      <c r="L218" s="357"/>
      <c r="M218" s="357"/>
      <c r="N218" s="357"/>
      <c r="O218" s="357"/>
      <c r="P218" s="162"/>
      <c r="Q218" s="162"/>
      <c r="R218" s="162"/>
    </row>
    <row r="219" spans="2:18" s="164" customFormat="1" ht="15" customHeight="1">
      <c r="B219" s="190"/>
      <c r="C219" s="190"/>
      <c r="D219" s="775" t="s">
        <v>769</v>
      </c>
      <c r="E219" s="776" t="s">
        <v>1132</v>
      </c>
      <c r="F219" s="354"/>
      <c r="G219" s="354"/>
      <c r="H219" s="354"/>
      <c r="I219" s="354"/>
      <c r="J219" s="358" t="s">
        <v>853</v>
      </c>
      <c r="K219" s="357" t="s">
        <v>770</v>
      </c>
      <c r="L219" s="357"/>
      <c r="M219" s="357"/>
      <c r="N219" s="357"/>
      <c r="O219" s="357"/>
      <c r="P219" s="162"/>
      <c r="Q219" s="257"/>
      <c r="R219" s="359" t="str">
        <f>H79</f>
        <v>　　　　　</v>
      </c>
    </row>
    <row r="220" spans="2:18" s="164" customFormat="1" ht="15" customHeight="1">
      <c r="B220" s="162"/>
      <c r="C220" s="162"/>
      <c r="D220" s="162"/>
      <c r="E220" s="162"/>
      <c r="F220" s="162"/>
      <c r="G220" s="162"/>
      <c r="H220" s="162"/>
      <c r="I220" s="162"/>
      <c r="J220" s="162"/>
      <c r="K220" s="162"/>
      <c r="L220" s="162"/>
      <c r="M220" s="162"/>
      <c r="N220" s="162"/>
      <c r="O220" s="162"/>
      <c r="P220" s="190"/>
      <c r="Q220" s="190"/>
      <c r="R220" s="190"/>
    </row>
    <row r="221" spans="2:18" s="164" customFormat="1" ht="15" customHeight="1">
      <c r="B221" s="162"/>
      <c r="C221" s="162"/>
      <c r="D221" s="162"/>
      <c r="E221" s="162"/>
      <c r="F221" s="162"/>
      <c r="G221" s="162"/>
      <c r="H221" s="162"/>
      <c r="I221" s="162"/>
      <c r="J221" s="162"/>
      <c r="K221" s="162"/>
      <c r="L221" s="162"/>
      <c r="M221" s="162"/>
      <c r="N221" s="162"/>
      <c r="O221" s="162"/>
      <c r="P221" s="190"/>
      <c r="Q221" s="190"/>
      <c r="R221" s="190"/>
    </row>
    <row r="222" spans="2:18" s="164" customFormat="1" ht="22.5" customHeight="1">
      <c r="B222" s="1215" t="s">
        <v>771</v>
      </c>
      <c r="C222" s="1215"/>
      <c r="D222" s="1215"/>
      <c r="E222" s="1215"/>
      <c r="F222" s="1215"/>
      <c r="G222" s="1215"/>
      <c r="H222" s="1215"/>
      <c r="I222" s="1215"/>
      <c r="J222" s="1215"/>
      <c r="K222" s="1215"/>
      <c r="L222" s="1215"/>
      <c r="M222" s="1215"/>
      <c r="N222" s="1215"/>
      <c r="O222" s="1215"/>
      <c r="P222" s="1215"/>
      <c r="Q222" s="1215"/>
      <c r="R222" s="1215"/>
    </row>
    <row r="223" spans="2:18" s="164" customFormat="1" ht="15" customHeight="1">
      <c r="B223" s="162"/>
      <c r="C223" s="162"/>
      <c r="D223" s="360"/>
      <c r="E223" s="360"/>
      <c r="F223" s="361"/>
      <c r="G223" s="361"/>
      <c r="H223" s="361"/>
      <c r="I223" s="361"/>
      <c r="J223" s="361"/>
      <c r="K223" s="361"/>
      <c r="L223" s="361"/>
      <c r="M223" s="361"/>
      <c r="N223" s="361"/>
      <c r="O223" s="162"/>
      <c r="P223" s="190"/>
      <c r="Q223" s="190"/>
      <c r="R223" s="190"/>
    </row>
    <row r="224" spans="2:18" s="164" customFormat="1" ht="15" customHeight="1">
      <c r="B224" s="162"/>
      <c r="C224" s="1221" t="s">
        <v>772</v>
      </c>
      <c r="D224" s="1222"/>
      <c r="E224" s="1223"/>
      <c r="F224" s="1221" t="s">
        <v>773</v>
      </c>
      <c r="G224" s="1222"/>
      <c r="H224" s="1222"/>
      <c r="I224" s="1222"/>
      <c r="J224" s="1222"/>
      <c r="K224" s="1222"/>
      <c r="L224" s="1223"/>
      <c r="M224" s="162"/>
      <c r="N224" s="162"/>
      <c r="O224" s="162"/>
      <c r="P224" s="190"/>
      <c r="Q224" s="190"/>
      <c r="R224" s="190"/>
    </row>
    <row r="225" spans="2:18" s="164" customFormat="1" ht="15" customHeight="1">
      <c r="B225" s="162"/>
      <c r="C225" s="1224"/>
      <c r="D225" s="1225"/>
      <c r="E225" s="1226"/>
      <c r="F225" s="1224"/>
      <c r="G225" s="1225"/>
      <c r="H225" s="1225"/>
      <c r="I225" s="1225"/>
      <c r="J225" s="1225"/>
      <c r="K225" s="1225"/>
      <c r="L225" s="1226"/>
      <c r="M225" s="162"/>
      <c r="N225" s="162"/>
      <c r="O225" s="162"/>
      <c r="P225" s="190"/>
      <c r="Q225" s="190"/>
      <c r="R225" s="190"/>
    </row>
    <row r="226" spans="2:18" s="164" customFormat="1" ht="15" customHeight="1">
      <c r="B226" s="162"/>
      <c r="C226" s="362"/>
      <c r="D226" s="372"/>
      <c r="E226" s="363"/>
      <c r="F226" s="362"/>
      <c r="G226" s="372"/>
      <c r="H226" s="372"/>
      <c r="I226" s="372"/>
      <c r="J226" s="372"/>
      <c r="K226" s="372"/>
      <c r="L226" s="363"/>
      <c r="M226" s="162"/>
      <c r="N226" s="162"/>
      <c r="O226" s="162"/>
      <c r="P226" s="190"/>
      <c r="Q226" s="190"/>
      <c r="R226" s="190"/>
    </row>
    <row r="227" spans="2:18" s="164" customFormat="1" ht="15" customHeight="1">
      <c r="B227" s="162"/>
      <c r="C227" s="364"/>
      <c r="D227" s="300"/>
      <c r="E227" s="365"/>
      <c r="F227" s="366" t="s">
        <v>854</v>
      </c>
      <c r="G227" s="300"/>
      <c r="H227" s="300"/>
      <c r="I227" s="300"/>
      <c r="J227" s="300"/>
      <c r="K227" s="367"/>
      <c r="L227" s="365"/>
      <c r="M227" s="300"/>
      <c r="N227" s="300"/>
      <c r="O227" s="162"/>
      <c r="P227" s="190"/>
      <c r="Q227" s="190"/>
      <c r="R227" s="190"/>
    </row>
    <row r="228" spans="2:18" s="164" customFormat="1" ht="15" customHeight="1">
      <c r="B228" s="162"/>
      <c r="C228" s="364"/>
      <c r="D228" s="300"/>
      <c r="E228" s="365"/>
      <c r="F228" s="364"/>
      <c r="G228" s="300"/>
      <c r="H228" s="300"/>
      <c r="I228" s="300"/>
      <c r="J228" s="368"/>
      <c r="K228" s="367"/>
      <c r="L228" s="365"/>
      <c r="M228" s="300"/>
      <c r="N228" s="300"/>
      <c r="O228" s="162"/>
      <c r="P228" s="190"/>
      <c r="Q228" s="190"/>
      <c r="R228" s="190"/>
    </row>
    <row r="229" spans="2:18" s="164" customFormat="1" ht="15" customHeight="1">
      <c r="B229" s="162"/>
      <c r="C229" s="369"/>
      <c r="D229" s="300"/>
      <c r="E229" s="365"/>
      <c r="F229" s="366" t="s">
        <v>855</v>
      </c>
      <c r="G229" s="300"/>
      <c r="H229" s="300"/>
      <c r="I229" s="368"/>
      <c r="J229" s="368"/>
      <c r="K229" s="367"/>
      <c r="L229" s="365"/>
      <c r="M229" s="300"/>
      <c r="N229" s="300"/>
      <c r="O229" s="162"/>
      <c r="P229" s="190"/>
      <c r="Q229" s="190"/>
      <c r="R229" s="190"/>
    </row>
    <row r="230" spans="2:18" s="164" customFormat="1" ht="15" customHeight="1">
      <c r="B230" s="162"/>
      <c r="C230" s="369"/>
      <c r="D230" s="1227" t="s">
        <v>856</v>
      </c>
      <c r="E230" s="365"/>
      <c r="F230" s="364"/>
      <c r="G230" s="300"/>
      <c r="H230" s="300"/>
      <c r="I230" s="368"/>
      <c r="J230" s="368"/>
      <c r="K230" s="367"/>
      <c r="L230" s="365"/>
      <c r="M230" s="300"/>
      <c r="N230" s="300"/>
      <c r="O230" s="162"/>
      <c r="P230" s="190"/>
      <c r="Q230" s="190"/>
      <c r="R230" s="190"/>
    </row>
    <row r="231" spans="2:18" s="164" customFormat="1" ht="15" customHeight="1">
      <c r="B231" s="162"/>
      <c r="C231" s="371"/>
      <c r="D231" s="1228"/>
      <c r="E231" s="365"/>
      <c r="F231" s="373" t="s">
        <v>857</v>
      </c>
      <c r="G231" s="300"/>
      <c r="H231" s="300"/>
      <c r="I231" s="374"/>
      <c r="J231" s="368"/>
      <c r="K231" s="367"/>
      <c r="L231" s="365"/>
      <c r="M231" s="300"/>
      <c r="N231" s="300"/>
      <c r="O231" s="162"/>
      <c r="P231" s="190"/>
      <c r="Q231" s="190"/>
      <c r="R231" s="190"/>
    </row>
    <row r="232" spans="2:18" s="164" customFormat="1" ht="15" customHeight="1">
      <c r="B232" s="162"/>
      <c r="C232" s="364"/>
      <c r="D232" s="1228"/>
      <c r="E232" s="365"/>
      <c r="F232" s="364"/>
      <c r="G232" s="300"/>
      <c r="H232" s="300"/>
      <c r="I232" s="368"/>
      <c r="J232" s="368"/>
      <c r="K232" s="367"/>
      <c r="L232" s="365"/>
      <c r="M232" s="300"/>
      <c r="N232" s="300"/>
      <c r="O232" s="162"/>
      <c r="P232" s="190"/>
      <c r="Q232" s="190"/>
      <c r="R232" s="190"/>
    </row>
    <row r="233" spans="2:18" s="164" customFormat="1" ht="15" customHeight="1">
      <c r="B233" s="162"/>
      <c r="C233" s="369"/>
      <c r="D233" s="300"/>
      <c r="E233" s="365"/>
      <c r="F233" s="364" t="s">
        <v>858</v>
      </c>
      <c r="G233" s="300"/>
      <c r="H233" s="300"/>
      <c r="I233" s="368"/>
      <c r="J233" s="368"/>
      <c r="K233" s="367"/>
      <c r="L233" s="365"/>
      <c r="M233" s="300"/>
      <c r="N233" s="300"/>
      <c r="O233" s="162"/>
      <c r="P233" s="190"/>
      <c r="Q233" s="190"/>
      <c r="R233" s="190"/>
    </row>
    <row r="234" spans="2:18" s="164" customFormat="1" ht="15" customHeight="1">
      <c r="B234" s="162"/>
      <c r="C234" s="369"/>
      <c r="D234" s="300"/>
      <c r="E234" s="365"/>
      <c r="F234" s="364"/>
      <c r="G234" s="300"/>
      <c r="H234" s="300"/>
      <c r="I234" s="368"/>
      <c r="J234" s="368"/>
      <c r="K234" s="367"/>
      <c r="L234" s="365"/>
      <c r="M234" s="300"/>
      <c r="N234" s="300"/>
      <c r="O234" s="162"/>
      <c r="P234" s="190"/>
      <c r="Q234" s="190"/>
      <c r="R234" s="190"/>
    </row>
    <row r="235" spans="2:18" s="164" customFormat="1" ht="15" customHeight="1">
      <c r="B235" s="162"/>
      <c r="C235" s="369"/>
      <c r="D235" s="300"/>
      <c r="E235" s="365"/>
      <c r="F235" s="364" t="s">
        <v>2573</v>
      </c>
      <c r="G235" s="300"/>
      <c r="H235" s="300"/>
      <c r="I235" s="368"/>
      <c r="J235" s="368"/>
      <c r="K235" s="367"/>
      <c r="L235" s="365"/>
      <c r="M235" s="300"/>
      <c r="N235" s="300"/>
      <c r="O235" s="162"/>
      <c r="P235" s="190"/>
      <c r="Q235" s="190"/>
      <c r="R235" s="190"/>
    </row>
    <row r="236" spans="2:18" s="164" customFormat="1" ht="15" customHeight="1">
      <c r="B236" s="162"/>
      <c r="C236" s="375"/>
      <c r="D236" s="376"/>
      <c r="E236" s="377"/>
      <c r="F236" s="375"/>
      <c r="G236" s="376"/>
      <c r="H236" s="376"/>
      <c r="I236" s="376"/>
      <c r="J236" s="376"/>
      <c r="K236" s="378"/>
      <c r="L236" s="377"/>
      <c r="M236" s="300"/>
      <c r="N236" s="300"/>
      <c r="O236" s="162"/>
      <c r="P236" s="190"/>
      <c r="Q236" s="190"/>
      <c r="R236" s="190"/>
    </row>
    <row r="237" spans="2:18" s="164" customFormat="1" ht="15" customHeight="1">
      <c r="B237" s="162"/>
      <c r="C237" s="300"/>
      <c r="D237" s="300"/>
      <c r="E237" s="300"/>
      <c r="F237" s="300"/>
      <c r="G237" s="300"/>
      <c r="H237" s="300"/>
      <c r="I237" s="300"/>
      <c r="J237" s="300"/>
      <c r="K237" s="367"/>
      <c r="L237" s="300"/>
      <c r="M237" s="300"/>
      <c r="N237" s="300"/>
      <c r="O237" s="162"/>
      <c r="P237" s="190"/>
      <c r="Q237" s="190"/>
      <c r="R237" s="190"/>
    </row>
    <row r="238" spans="2:18" s="164" customFormat="1" ht="15" customHeight="1">
      <c r="B238" s="190"/>
      <c r="C238" s="357" t="s">
        <v>860</v>
      </c>
      <c r="D238" s="357"/>
      <c r="E238" s="357"/>
      <c r="F238" s="357"/>
      <c r="G238" s="357"/>
      <c r="H238" s="357"/>
      <c r="I238" s="357"/>
      <c r="J238" s="357"/>
      <c r="K238" s="357"/>
      <c r="L238" s="357"/>
      <c r="M238" s="190"/>
      <c r="N238" s="190"/>
      <c r="O238" s="190"/>
      <c r="P238" s="190"/>
      <c r="Q238" s="190"/>
      <c r="R238" s="190"/>
    </row>
    <row r="239" spans="2:18" s="164" customFormat="1" ht="15" customHeight="1">
      <c r="B239" s="190"/>
      <c r="C239" s="357"/>
      <c r="D239" s="357"/>
      <c r="E239" s="357"/>
      <c r="F239" s="357"/>
      <c r="G239" s="357"/>
      <c r="H239" s="357"/>
      <c r="I239" s="357"/>
      <c r="J239" s="357"/>
      <c r="K239" s="357"/>
      <c r="L239" s="357"/>
      <c r="M239" s="190"/>
      <c r="N239" s="190"/>
      <c r="O239" s="190"/>
      <c r="P239" s="190"/>
      <c r="Q239" s="190"/>
      <c r="R239" s="190"/>
    </row>
    <row r="240" spans="2:18" s="164" customFormat="1" ht="15" customHeight="1">
      <c r="B240" s="190"/>
      <c r="C240" s="1108" t="str">
        <f>IF(ISBLANK('02入力票（その２）'!$G$168),"年　　　月　　　日",'02入力票（その２）'!$G$168)</f>
        <v>年　　　月　　　日</v>
      </c>
      <c r="D240" s="1108"/>
      <c r="E240" s="1108"/>
      <c r="F240" s="190"/>
      <c r="G240" s="190"/>
      <c r="H240" s="190"/>
      <c r="I240" s="190"/>
      <c r="J240" s="190"/>
      <c r="K240" s="190"/>
      <c r="L240" s="190"/>
      <c r="M240" s="190"/>
      <c r="N240" s="190"/>
      <c r="O240" s="190"/>
      <c r="P240" s="190"/>
      <c r="Q240" s="190"/>
      <c r="R240" s="190"/>
    </row>
    <row r="241" spans="2:18" s="164" customFormat="1" ht="15" customHeight="1">
      <c r="B241" s="190"/>
      <c r="C241" s="190"/>
      <c r="D241" s="190"/>
      <c r="E241" s="190"/>
      <c r="F241" s="190"/>
      <c r="G241" s="190"/>
      <c r="H241" s="190"/>
      <c r="I241" s="190"/>
      <c r="J241" s="190"/>
      <c r="K241" s="190"/>
      <c r="L241" s="190"/>
      <c r="M241" s="190"/>
      <c r="N241" s="190"/>
      <c r="O241" s="190"/>
      <c r="P241" s="190"/>
      <c r="Q241" s="190"/>
      <c r="R241" s="190"/>
    </row>
    <row r="242" spans="2:18" s="164" customFormat="1" ht="26.25" customHeight="1">
      <c r="B242" s="190"/>
      <c r="C242" s="1217" t="str">
        <f>VLOOKUP($H$79,$C$281:$D$294,2,FALSE)</f>
        <v>　　　</v>
      </c>
      <c r="D242" s="1218"/>
      <c r="E242" s="1218"/>
      <c r="F242" s="1218"/>
      <c r="G242" s="1218"/>
      <c r="H242" s="1218"/>
      <c r="I242" s="254" t="s">
        <v>679</v>
      </c>
      <c r="J242" s="190"/>
      <c r="K242" s="190"/>
      <c r="L242" s="190"/>
      <c r="M242" s="190"/>
      <c r="N242" s="190"/>
      <c r="O242" s="190"/>
      <c r="P242" s="190"/>
      <c r="Q242" s="190"/>
      <c r="R242" s="190"/>
    </row>
    <row r="243" spans="2:18" s="164" customFormat="1" ht="15" customHeight="1">
      <c r="B243" s="190"/>
      <c r="C243" s="190"/>
      <c r="D243" s="190"/>
      <c r="E243" s="190"/>
      <c r="F243" s="190"/>
      <c r="G243" s="190"/>
      <c r="H243" s="190"/>
      <c r="I243" s="190"/>
      <c r="J243" s="190"/>
      <c r="K243" s="190"/>
      <c r="L243" s="190"/>
      <c r="M243" s="190"/>
      <c r="N243" s="190"/>
      <c r="O243" s="190"/>
      <c r="P243" s="190"/>
      <c r="Q243" s="190"/>
      <c r="R243" s="190"/>
    </row>
    <row r="244" spans="2:18" s="164" customFormat="1" ht="15" customHeight="1">
      <c r="B244" s="190"/>
      <c r="C244" s="190"/>
      <c r="D244" s="1098" t="s">
        <v>44</v>
      </c>
      <c r="E244" s="1098"/>
      <c r="F244" s="267"/>
      <c r="G244" s="255" t="str">
        <f>CONCATENATE(G90,"　",L90)</f>
        <v>※　選択してください。　</v>
      </c>
      <c r="H244" s="255"/>
      <c r="I244" s="255"/>
      <c r="J244" s="255"/>
      <c r="K244" s="255"/>
      <c r="L244" s="255"/>
      <c r="M244" s="255"/>
      <c r="N244" s="190"/>
      <c r="O244" s="190"/>
      <c r="P244" s="190"/>
      <c r="Q244" s="190"/>
      <c r="R244" s="190"/>
    </row>
    <row r="245" spans="2:18" s="164" customFormat="1" ht="15" customHeight="1">
      <c r="B245" s="190"/>
      <c r="C245" s="190"/>
      <c r="D245" s="252"/>
      <c r="E245" s="252"/>
      <c r="F245" s="267"/>
      <c r="G245" s="255"/>
      <c r="H245" s="255"/>
      <c r="I245" s="255"/>
      <c r="J245" s="255"/>
      <c r="K245" s="255"/>
      <c r="L245" s="255"/>
      <c r="M245" s="255"/>
      <c r="N245" s="190"/>
      <c r="O245" s="190"/>
      <c r="P245" s="190"/>
      <c r="Q245" s="190"/>
      <c r="R245" s="190"/>
    </row>
    <row r="246" spans="2:18" s="164" customFormat="1" ht="15" customHeight="1">
      <c r="B246" s="190"/>
      <c r="C246" s="190"/>
      <c r="D246" s="1098" t="s">
        <v>611</v>
      </c>
      <c r="E246" s="1098"/>
      <c r="F246" s="267"/>
      <c r="G246" s="252" t="str">
        <f>G93</f>
        <v/>
      </c>
      <c r="H246" s="252"/>
      <c r="I246" s="252"/>
      <c r="J246" s="252"/>
      <c r="K246" s="252"/>
      <c r="L246" s="190"/>
      <c r="M246" s="190"/>
      <c r="N246" s="190"/>
      <c r="O246" s="190"/>
      <c r="P246" s="190"/>
      <c r="Q246" s="190"/>
      <c r="R246" s="190"/>
    </row>
    <row r="247" spans="2:18" s="164" customFormat="1" ht="15" customHeight="1">
      <c r="B247" s="190"/>
      <c r="C247" s="190"/>
      <c r="D247" s="252"/>
      <c r="E247" s="252"/>
      <c r="F247" s="267"/>
      <c r="G247" s="380" t="str">
        <f>G96</f>
        <v/>
      </c>
      <c r="H247" s="252"/>
      <c r="I247" s="252"/>
      <c r="J247" s="252"/>
      <c r="K247" s="252"/>
      <c r="L247" s="190"/>
      <c r="M247" s="190"/>
      <c r="N247" s="190"/>
      <c r="O247" s="190"/>
      <c r="P247" s="190"/>
      <c r="Q247" s="190"/>
      <c r="R247" s="190"/>
    </row>
    <row r="248" spans="2:18" s="164" customFormat="1" ht="15" customHeight="1">
      <c r="B248" s="190"/>
      <c r="C248" s="190"/>
      <c r="D248" s="1098" t="s">
        <v>776</v>
      </c>
      <c r="E248" s="1098"/>
      <c r="F248" s="267"/>
      <c r="G248" s="298" t="str">
        <f>J96</f>
        <v/>
      </c>
      <c r="H248" s="252"/>
      <c r="I248" s="252"/>
      <c r="J248" s="252"/>
      <c r="K248" s="330" t="s">
        <v>777</v>
      </c>
      <c r="L248" s="162"/>
      <c r="M248" s="190"/>
      <c r="N248" s="190"/>
      <c r="O248" s="190"/>
      <c r="P248" s="330"/>
      <c r="Q248" s="190"/>
      <c r="R248" s="190"/>
    </row>
    <row r="249" spans="2:18" s="164" customFormat="1" ht="15" customHeight="1">
      <c r="B249" s="190"/>
      <c r="C249" s="190"/>
      <c r="D249" s="190"/>
      <c r="E249" s="190"/>
      <c r="F249" s="190"/>
      <c r="H249" s="190"/>
      <c r="I249" s="190"/>
      <c r="J249" s="190"/>
      <c r="K249" s="190"/>
      <c r="L249" s="190"/>
      <c r="M249" s="190"/>
      <c r="N249" s="190"/>
      <c r="O249" s="190"/>
      <c r="P249" s="190"/>
      <c r="Q249" s="190"/>
      <c r="R249" s="190"/>
    </row>
    <row r="250" spans="2:18" s="164" customFormat="1" ht="15" customHeight="1">
      <c r="B250" s="190"/>
      <c r="C250" s="190"/>
      <c r="D250" s="190"/>
      <c r="E250" s="190"/>
      <c r="F250" s="190"/>
      <c r="G250" s="190"/>
      <c r="H250" s="190"/>
      <c r="I250" s="190"/>
      <c r="J250" s="190"/>
      <c r="K250" s="190"/>
      <c r="L250" s="190"/>
      <c r="M250" s="190"/>
      <c r="N250" s="190"/>
      <c r="O250" s="190"/>
      <c r="P250" s="190"/>
      <c r="Q250" s="190"/>
      <c r="R250" s="190"/>
    </row>
    <row r="251" spans="2:18" s="164" customFormat="1" ht="15" customHeight="1">
      <c r="B251" s="190"/>
      <c r="C251" s="162" t="s">
        <v>778</v>
      </c>
      <c r="D251" s="190"/>
      <c r="E251" s="190"/>
      <c r="F251" s="190"/>
      <c r="G251" s="190"/>
      <c r="H251" s="190"/>
      <c r="I251" s="190"/>
      <c r="J251" s="190"/>
      <c r="K251" s="190"/>
      <c r="L251" s="190"/>
      <c r="M251" s="190"/>
      <c r="N251" s="190"/>
      <c r="O251" s="190"/>
      <c r="P251" s="190"/>
      <c r="Q251" s="190"/>
      <c r="R251" s="190"/>
    </row>
    <row r="252" spans="2:18" s="164" customFormat="1" ht="15" customHeight="1">
      <c r="B252" s="190"/>
      <c r="C252" s="357" t="s">
        <v>779</v>
      </c>
      <c r="D252" s="190"/>
      <c r="E252" s="190"/>
      <c r="F252" s="190"/>
      <c r="G252" s="190"/>
      <c r="H252" s="190"/>
      <c r="I252" s="190"/>
      <c r="J252" s="190"/>
      <c r="K252" s="190"/>
      <c r="L252" s="190"/>
      <c r="M252" s="190"/>
      <c r="N252" s="190"/>
      <c r="O252" s="190"/>
      <c r="P252" s="190"/>
      <c r="Q252" s="190"/>
      <c r="R252" s="190"/>
    </row>
    <row r="253" spans="2:18" s="164" customFormat="1" ht="15" customHeight="1">
      <c r="B253" s="190"/>
      <c r="C253" s="357" t="s">
        <v>780</v>
      </c>
      <c r="D253" s="357"/>
      <c r="E253" s="357"/>
      <c r="F253" s="357"/>
      <c r="G253" s="357"/>
      <c r="H253" s="190"/>
      <c r="I253" s="190"/>
      <c r="J253" s="190"/>
      <c r="K253" s="190"/>
      <c r="L253" s="190"/>
      <c r="M253" s="190"/>
      <c r="N253" s="190"/>
      <c r="O253" s="190"/>
      <c r="P253" s="162"/>
      <c r="Q253" s="162"/>
      <c r="R253" s="162"/>
    </row>
    <row r="254" spans="2:18" s="164" customFormat="1" ht="15" customHeight="1">
      <c r="B254" s="190"/>
      <c r="C254" s="190"/>
      <c r="D254" s="190"/>
      <c r="E254" s="190"/>
      <c r="F254" s="190"/>
      <c r="G254" s="190"/>
      <c r="H254" s="190"/>
      <c r="I254" s="190"/>
      <c r="J254" s="190"/>
      <c r="K254" s="190"/>
      <c r="L254" s="190"/>
      <c r="M254" s="190"/>
      <c r="N254" s="190"/>
      <c r="O254" s="190"/>
      <c r="P254" s="162"/>
      <c r="Q254" s="255"/>
      <c r="R254" s="359" t="str">
        <f>H79</f>
        <v>　　　　　</v>
      </c>
    </row>
    <row r="255" spans="2:18" s="164" customFormat="1" ht="15" customHeight="1">
      <c r="B255" s="190"/>
      <c r="C255" s="190"/>
      <c r="D255" s="190"/>
      <c r="E255" s="190"/>
      <c r="F255" s="190"/>
      <c r="G255" s="190"/>
      <c r="H255" s="190"/>
      <c r="I255" s="190"/>
      <c r="J255" s="190"/>
      <c r="K255" s="190"/>
      <c r="L255" s="190"/>
      <c r="M255" s="190"/>
      <c r="N255" s="190"/>
      <c r="O255" s="190"/>
      <c r="P255" s="162"/>
      <c r="Q255" s="255"/>
      <c r="R255" s="359"/>
    </row>
    <row r="256" spans="2:18">
      <c r="B256" s="162"/>
      <c r="C256" s="162"/>
      <c r="D256" s="162"/>
      <c r="E256" s="162"/>
      <c r="F256" s="162"/>
      <c r="G256" s="162"/>
      <c r="H256" s="162"/>
      <c r="I256" s="162"/>
      <c r="J256" s="162"/>
      <c r="K256" s="162"/>
      <c r="L256" s="162"/>
      <c r="M256" s="162"/>
      <c r="N256" s="162"/>
      <c r="O256" s="162"/>
      <c r="P256" s="190"/>
      <c r="Q256" s="190"/>
      <c r="R256" s="190"/>
    </row>
    <row r="257" spans="2:18">
      <c r="B257" s="162"/>
      <c r="C257" s="162"/>
      <c r="D257" s="162"/>
      <c r="E257" s="162"/>
      <c r="F257" s="162"/>
      <c r="G257" s="162"/>
      <c r="H257" s="162"/>
      <c r="I257" s="162"/>
      <c r="J257" s="162"/>
      <c r="K257" s="162"/>
      <c r="L257" s="162"/>
      <c r="M257" s="162"/>
      <c r="N257" s="162"/>
      <c r="O257" s="162"/>
      <c r="P257" s="190"/>
      <c r="Q257" s="190"/>
      <c r="R257" s="190"/>
    </row>
    <row r="258" spans="2:18">
      <c r="B258" s="162"/>
      <c r="C258" s="162"/>
      <c r="D258" s="162"/>
      <c r="E258" s="162"/>
      <c r="F258" s="162"/>
      <c r="G258" s="162"/>
      <c r="H258" s="162"/>
      <c r="I258" s="162"/>
      <c r="J258" s="162"/>
      <c r="K258" s="162"/>
      <c r="L258" s="162"/>
      <c r="M258" s="162"/>
      <c r="N258" s="162"/>
      <c r="O258" s="162"/>
      <c r="P258" s="190"/>
      <c r="Q258" s="190"/>
      <c r="R258" s="190"/>
    </row>
    <row r="259" spans="2:18" ht="18.75">
      <c r="B259" s="1215" t="s">
        <v>2257</v>
      </c>
      <c r="C259" s="1215"/>
      <c r="D259" s="1215"/>
      <c r="E259" s="1215"/>
      <c r="F259" s="1215"/>
      <c r="G259" s="1215"/>
      <c r="H259" s="1215"/>
      <c r="I259" s="1215"/>
      <c r="J259" s="1215"/>
      <c r="K259" s="1215"/>
      <c r="L259" s="1215"/>
      <c r="M259" s="1215"/>
      <c r="N259" s="1215"/>
      <c r="O259" s="1215"/>
      <c r="P259" s="1215"/>
      <c r="Q259" s="1215"/>
      <c r="R259" s="1215"/>
    </row>
    <row r="260" spans="2:18">
      <c r="B260" s="162"/>
      <c r="C260" s="162"/>
      <c r="D260" s="360"/>
      <c r="E260" s="360"/>
      <c r="F260" s="361"/>
      <c r="G260" s="361"/>
      <c r="H260" s="361"/>
      <c r="I260" s="361"/>
      <c r="J260" s="361"/>
      <c r="K260" s="361"/>
      <c r="L260" s="361"/>
      <c r="M260" s="361"/>
      <c r="N260" s="361"/>
      <c r="O260" s="162"/>
      <c r="P260" s="190"/>
      <c r="Q260" s="190"/>
      <c r="R260" s="190"/>
    </row>
    <row r="261" spans="2:18">
      <c r="B261" s="162"/>
      <c r="C261" s="300"/>
      <c r="D261" s="300"/>
      <c r="E261" s="300"/>
      <c r="F261" s="300"/>
      <c r="G261" s="300"/>
      <c r="H261" s="300"/>
      <c r="I261" s="300"/>
      <c r="J261" s="300"/>
      <c r="K261" s="367"/>
      <c r="L261" s="300"/>
      <c r="M261" s="300"/>
      <c r="N261" s="300"/>
      <c r="O261" s="162"/>
      <c r="P261" s="190"/>
      <c r="Q261" s="190"/>
      <c r="R261" s="190"/>
    </row>
    <row r="262" spans="2:18" ht="20.100000000000001" customHeight="1">
      <c r="B262" s="663"/>
      <c r="C262" s="664" t="s">
        <v>2623</v>
      </c>
      <c r="D262" s="664"/>
      <c r="E262" s="664"/>
      <c r="F262" s="664"/>
      <c r="G262" s="664"/>
      <c r="H262" s="664"/>
      <c r="I262" s="664"/>
      <c r="J262" s="664"/>
      <c r="K262" s="664"/>
      <c r="L262" s="664"/>
      <c r="M262" s="663"/>
      <c r="N262" s="663"/>
      <c r="O262" s="663"/>
      <c r="P262" s="663"/>
      <c r="Q262" s="663"/>
      <c r="R262" s="663"/>
    </row>
    <row r="263" spans="2:18" ht="20.100000000000001" customHeight="1">
      <c r="B263" s="663"/>
      <c r="C263" s="664" t="s">
        <v>2255</v>
      </c>
      <c r="D263" s="664"/>
      <c r="E263" s="664"/>
      <c r="F263" s="664"/>
      <c r="G263" s="664"/>
      <c r="H263" s="664"/>
      <c r="I263" s="664"/>
      <c r="J263" s="664"/>
      <c r="K263" s="664"/>
      <c r="L263" s="664"/>
      <c r="M263" s="663"/>
      <c r="N263" s="663"/>
      <c r="O263" s="663"/>
      <c r="P263" s="663"/>
      <c r="Q263" s="663"/>
      <c r="R263" s="663"/>
    </row>
    <row r="264" spans="2:18">
      <c r="B264" s="190"/>
      <c r="C264" s="357"/>
      <c r="D264" s="357"/>
      <c r="E264" s="357"/>
      <c r="F264" s="357"/>
      <c r="G264" s="357"/>
      <c r="H264" s="357"/>
      <c r="I264" s="357"/>
      <c r="J264" s="357"/>
      <c r="K264" s="357"/>
      <c r="L264" s="1108"/>
      <c r="M264" s="1108"/>
      <c r="N264" s="1108"/>
      <c r="O264" s="190"/>
      <c r="P264" s="190"/>
      <c r="Q264" s="190"/>
      <c r="R264" s="190"/>
    </row>
    <row r="265" spans="2:18">
      <c r="B265" s="190"/>
      <c r="C265" s="1108" t="str">
        <f>IF(ISBLANK('02入力票（その２）'!$G$168),"年　　　月　　　日",'02入力票（その２）'!$G$168)</f>
        <v>年　　　月　　　日</v>
      </c>
      <c r="D265" s="1108"/>
      <c r="E265" s="1108"/>
      <c r="F265" s="190"/>
      <c r="G265" s="190"/>
      <c r="H265" s="190"/>
      <c r="I265" s="190"/>
      <c r="J265" s="190"/>
      <c r="K265" s="190"/>
      <c r="L265" s="1216" t="s">
        <v>2272</v>
      </c>
      <c r="M265" s="1216"/>
      <c r="N265" s="1216"/>
      <c r="O265" s="190"/>
      <c r="P265" s="190"/>
      <c r="Q265" s="190"/>
      <c r="R265" s="190"/>
    </row>
    <row r="266" spans="2:18">
      <c r="B266" s="190"/>
      <c r="C266" s="190"/>
      <c r="D266" s="190"/>
      <c r="E266" s="190"/>
      <c r="F266" s="190"/>
      <c r="G266" s="190"/>
      <c r="H266" s="190"/>
      <c r="I266" s="190"/>
      <c r="J266" s="190"/>
      <c r="K266" s="190"/>
      <c r="L266" s="190"/>
      <c r="M266" s="190"/>
      <c r="N266" s="190"/>
      <c r="O266" s="190"/>
      <c r="P266" s="190"/>
      <c r="Q266" s="190"/>
      <c r="R266" s="190"/>
    </row>
    <row r="267" spans="2:18" ht="26.25" customHeight="1">
      <c r="B267" s="190"/>
      <c r="C267" s="1217" t="str">
        <f>VLOOKUP($H$79,$C$281:$D$294,2,FALSE)</f>
        <v>　　　</v>
      </c>
      <c r="D267" s="1218"/>
      <c r="E267" s="1218"/>
      <c r="F267" s="1218"/>
      <c r="G267" s="1218"/>
      <c r="H267" s="1218"/>
      <c r="I267" s="648" t="s">
        <v>679</v>
      </c>
      <c r="J267" s="190"/>
      <c r="K267" s="190"/>
      <c r="L267" s="190"/>
      <c r="M267" s="190"/>
      <c r="N267" s="190"/>
      <c r="O267" s="190"/>
      <c r="P267" s="190"/>
      <c r="Q267" s="190"/>
      <c r="R267" s="190"/>
    </row>
    <row r="268" spans="2:18">
      <c r="B268" s="190"/>
      <c r="C268" s="190"/>
      <c r="D268" s="190"/>
      <c r="E268" s="190"/>
      <c r="F268" s="190"/>
      <c r="G268" s="190"/>
      <c r="H268" s="190"/>
      <c r="I268" s="190"/>
      <c r="J268" s="190"/>
      <c r="K268" s="190"/>
      <c r="L268" s="190"/>
      <c r="M268" s="190"/>
      <c r="N268" s="190"/>
      <c r="O268" s="190"/>
      <c r="P268" s="190"/>
      <c r="Q268" s="190"/>
      <c r="R268" s="190"/>
    </row>
    <row r="269" spans="2:18">
      <c r="B269" s="190"/>
      <c r="C269" s="190"/>
      <c r="D269" s="1098" t="s">
        <v>44</v>
      </c>
      <c r="E269" s="1098"/>
      <c r="F269" s="645"/>
      <c r="G269" s="665" t="str">
        <f>CONCATENATE(G90,"　",L90)</f>
        <v>※　選択してください。　</v>
      </c>
      <c r="H269" s="255"/>
      <c r="I269" s="255"/>
      <c r="J269" s="255"/>
      <c r="K269" s="255"/>
      <c r="L269" s="255"/>
      <c r="M269" s="255"/>
      <c r="N269" s="190"/>
      <c r="O269" s="190"/>
      <c r="P269" s="190"/>
      <c r="Q269" s="190"/>
      <c r="R269" s="190"/>
    </row>
    <row r="270" spans="2:18">
      <c r="B270" s="190"/>
      <c r="C270" s="190"/>
      <c r="D270" s="252"/>
      <c r="E270" s="252"/>
      <c r="F270" s="645"/>
      <c r="G270" s="255"/>
      <c r="H270" s="255"/>
      <c r="I270" s="255"/>
      <c r="J270" s="255"/>
      <c r="K270" s="255"/>
      <c r="L270" s="255"/>
      <c r="M270" s="255"/>
      <c r="N270" s="190"/>
      <c r="O270" s="190"/>
      <c r="P270" s="190"/>
      <c r="Q270" s="190"/>
      <c r="R270" s="190"/>
    </row>
    <row r="271" spans="2:18">
      <c r="B271" s="190"/>
      <c r="C271" s="190"/>
      <c r="D271" s="1098" t="s">
        <v>611</v>
      </c>
      <c r="E271" s="1098"/>
      <c r="F271" s="645"/>
      <c r="G271" s="252" t="str">
        <f>G93</f>
        <v/>
      </c>
      <c r="H271" s="252"/>
      <c r="I271" s="252"/>
      <c r="J271" s="252"/>
      <c r="K271" s="252"/>
      <c r="L271" s="190"/>
      <c r="M271" s="190"/>
      <c r="N271" s="190"/>
      <c r="O271" s="190"/>
      <c r="P271" s="190"/>
      <c r="Q271" s="190"/>
      <c r="R271" s="190"/>
    </row>
    <row r="272" spans="2:18">
      <c r="B272" s="190"/>
      <c r="C272" s="190"/>
      <c r="D272" s="252"/>
      <c r="E272" s="252"/>
      <c r="F272" s="645"/>
      <c r="G272" s="380" t="str">
        <f>G96</f>
        <v/>
      </c>
      <c r="H272" s="252"/>
      <c r="I272" s="252"/>
      <c r="J272" s="252"/>
      <c r="K272" s="252"/>
      <c r="L272" s="190"/>
      <c r="M272" s="190"/>
      <c r="N272" s="190"/>
      <c r="O272" s="190"/>
      <c r="P272" s="190"/>
      <c r="Q272" s="190"/>
      <c r="R272" s="190"/>
    </row>
    <row r="273" spans="2:18">
      <c r="B273" s="190"/>
      <c r="C273" s="190"/>
      <c r="D273" s="1098" t="s">
        <v>776</v>
      </c>
      <c r="E273" s="1098"/>
      <c r="F273" s="645"/>
      <c r="G273" s="380" t="str">
        <f>J96</f>
        <v/>
      </c>
      <c r="H273" s="380"/>
      <c r="I273" s="252"/>
      <c r="J273" s="252"/>
      <c r="K273" s="650" t="s">
        <v>777</v>
      </c>
      <c r="L273" s="162"/>
      <c r="M273" s="190"/>
      <c r="N273" s="190"/>
      <c r="O273" s="190"/>
      <c r="P273" s="650"/>
      <c r="Q273" s="190"/>
      <c r="R273" s="190"/>
    </row>
    <row r="274" spans="2:18">
      <c r="B274" s="190"/>
      <c r="C274" s="190"/>
      <c r="D274" s="190"/>
      <c r="E274" s="190"/>
      <c r="F274" s="190"/>
      <c r="G274" s="164"/>
      <c r="H274" s="190"/>
      <c r="I274" s="190"/>
      <c r="J274" s="190"/>
      <c r="K274" s="190"/>
      <c r="L274" s="190"/>
      <c r="M274" s="190"/>
      <c r="N274" s="190"/>
      <c r="O274" s="190"/>
      <c r="P274" s="190"/>
      <c r="Q274" s="190"/>
      <c r="R274" s="190"/>
    </row>
    <row r="275" spans="2:18">
      <c r="B275" s="190"/>
      <c r="C275" s="190"/>
      <c r="D275" s="190"/>
      <c r="E275" s="190"/>
      <c r="F275" s="190"/>
      <c r="G275" s="190"/>
      <c r="H275" s="190"/>
      <c r="I275" s="190"/>
      <c r="J275" s="190"/>
      <c r="K275" s="190"/>
      <c r="L275" s="190"/>
      <c r="M275" s="190"/>
      <c r="N275" s="190"/>
      <c r="O275" s="190"/>
      <c r="P275" s="190"/>
      <c r="Q275" s="190"/>
      <c r="R275" s="190"/>
    </row>
    <row r="276" spans="2:18">
      <c r="B276" s="190"/>
      <c r="C276" s="162"/>
      <c r="D276" s="190"/>
      <c r="E276" s="190"/>
      <c r="F276" s="190"/>
      <c r="G276" s="190"/>
      <c r="H276" s="190"/>
      <c r="I276" s="190"/>
      <c r="J276" s="190"/>
      <c r="K276" s="190"/>
      <c r="L276" s="190"/>
      <c r="M276" s="190"/>
      <c r="N276" s="190"/>
      <c r="O276" s="190"/>
      <c r="P276" s="190"/>
      <c r="Q276" s="190"/>
      <c r="R276" s="190"/>
    </row>
    <row r="277" spans="2:18">
      <c r="B277" s="190"/>
      <c r="C277" s="357"/>
      <c r="D277" s="190"/>
      <c r="E277" s="190"/>
      <c r="F277" s="190"/>
      <c r="G277" s="190"/>
      <c r="H277" s="190"/>
      <c r="I277" s="190"/>
      <c r="J277" s="190"/>
      <c r="K277" s="190"/>
      <c r="L277" s="190"/>
      <c r="M277" s="190"/>
      <c r="N277" s="190"/>
      <c r="O277" s="190"/>
      <c r="P277" s="190"/>
      <c r="Q277" s="190"/>
      <c r="R277" s="190"/>
    </row>
    <row r="278" spans="2:18">
      <c r="B278" s="190"/>
      <c r="C278" s="357"/>
      <c r="D278" s="357"/>
      <c r="E278" s="357"/>
      <c r="F278" s="357"/>
      <c r="G278" s="357"/>
      <c r="H278" s="190"/>
      <c r="I278" s="190"/>
      <c r="J278" s="190"/>
      <c r="K278" s="190"/>
      <c r="L278" s="190"/>
      <c r="M278" s="190"/>
      <c r="N278" s="190"/>
      <c r="O278" s="190"/>
      <c r="P278" s="162"/>
      <c r="Q278" s="162"/>
      <c r="R278" s="162"/>
    </row>
    <row r="279" spans="2:18">
      <c r="B279" s="116"/>
      <c r="C279" s="116"/>
      <c r="D279" s="116"/>
      <c r="E279" s="116"/>
      <c r="F279" s="116"/>
      <c r="G279" s="116"/>
      <c r="H279" s="116"/>
      <c r="I279" s="116"/>
      <c r="J279" s="116"/>
      <c r="K279" s="116"/>
      <c r="L279" s="116"/>
      <c r="M279" s="116"/>
      <c r="N279" s="116"/>
      <c r="O279" s="116"/>
      <c r="P279" s="116"/>
      <c r="Q279" s="116"/>
      <c r="R279" s="116"/>
    </row>
    <row r="280" spans="2:18">
      <c r="B280" s="116" t="s">
        <v>781</v>
      </c>
      <c r="C280" s="116"/>
      <c r="D280" s="116"/>
      <c r="E280" s="116"/>
      <c r="F280" s="116"/>
      <c r="G280" s="116"/>
      <c r="H280" s="116"/>
      <c r="I280" s="116"/>
      <c r="J280" s="116"/>
      <c r="K280" s="116"/>
      <c r="L280" s="116"/>
      <c r="M280" s="116"/>
      <c r="N280" s="116"/>
      <c r="O280" s="116"/>
      <c r="P280" s="116"/>
      <c r="Q280" s="116"/>
      <c r="R280" s="116"/>
    </row>
    <row r="281" spans="2:18">
      <c r="B281" s="116"/>
      <c r="C281" s="116" t="s">
        <v>861</v>
      </c>
      <c r="D281" s="116" t="s">
        <v>862</v>
      </c>
      <c r="E281" s="116"/>
      <c r="F281" s="116"/>
      <c r="G281" s="116"/>
      <c r="H281" s="116"/>
      <c r="I281" s="116"/>
      <c r="J281" s="116"/>
      <c r="K281" s="116"/>
      <c r="L281" s="116"/>
      <c r="M281" s="116"/>
      <c r="N281" s="116"/>
      <c r="O281" s="116"/>
      <c r="P281" s="116"/>
      <c r="Q281" s="116"/>
      <c r="R281" s="116"/>
    </row>
    <row r="282" spans="2:18">
      <c r="B282" s="116"/>
      <c r="C282" s="381" t="s">
        <v>167</v>
      </c>
      <c r="D282" s="382" t="s">
        <v>782</v>
      </c>
      <c r="E282" s="116"/>
      <c r="F282" s="116"/>
      <c r="G282" s="116"/>
      <c r="H282" s="116"/>
      <c r="I282" s="116"/>
      <c r="J282" s="116"/>
      <c r="K282" s="116"/>
      <c r="L282" s="116"/>
      <c r="M282" s="116"/>
      <c r="N282" s="116"/>
      <c r="O282" s="116"/>
      <c r="P282" s="116"/>
      <c r="Q282" s="116"/>
      <c r="R282" s="116"/>
    </row>
    <row r="283" spans="2:18">
      <c r="B283" s="116"/>
      <c r="C283" s="381" t="s">
        <v>171</v>
      </c>
      <c r="D283" s="382" t="s">
        <v>783</v>
      </c>
      <c r="E283" s="116"/>
      <c r="F283" s="116"/>
      <c r="G283" s="116"/>
      <c r="H283" s="116"/>
      <c r="I283" s="116"/>
      <c r="J283" s="116"/>
      <c r="K283" s="116"/>
      <c r="L283" s="116"/>
      <c r="M283" s="116"/>
      <c r="N283" s="116"/>
      <c r="O283" s="116"/>
      <c r="P283" s="116"/>
      <c r="Q283" s="116"/>
      <c r="R283" s="116"/>
    </row>
    <row r="284" spans="2:18">
      <c r="B284" s="116"/>
      <c r="C284" s="381" t="s">
        <v>560</v>
      </c>
      <c r="D284" s="382" t="s">
        <v>784</v>
      </c>
      <c r="E284" s="116"/>
      <c r="F284" s="116"/>
      <c r="G284" s="116"/>
      <c r="H284" s="116"/>
      <c r="I284" s="116"/>
      <c r="J284" s="116"/>
      <c r="K284" s="116"/>
      <c r="L284" s="116"/>
      <c r="M284" s="116"/>
      <c r="N284" s="116"/>
      <c r="O284" s="116"/>
      <c r="P284" s="116"/>
      <c r="Q284" s="116"/>
      <c r="R284" s="116"/>
    </row>
    <row r="285" spans="2:18">
      <c r="B285" s="116"/>
      <c r="C285" s="381" t="s">
        <v>785</v>
      </c>
      <c r="D285" s="382" t="s">
        <v>786</v>
      </c>
      <c r="E285" s="116"/>
      <c r="F285" s="116"/>
      <c r="G285" s="116"/>
      <c r="H285" s="116"/>
      <c r="I285" s="116"/>
      <c r="J285" s="116"/>
      <c r="K285" s="116"/>
      <c r="L285" s="116"/>
      <c r="M285" s="116"/>
      <c r="N285" s="116"/>
      <c r="O285" s="116"/>
      <c r="P285" s="116"/>
      <c r="Q285" s="116"/>
      <c r="R285" s="116"/>
    </row>
    <row r="286" spans="2:18">
      <c r="B286" s="116"/>
      <c r="C286" s="381" t="s">
        <v>180</v>
      </c>
      <c r="D286" s="382" t="s">
        <v>787</v>
      </c>
      <c r="E286" s="116"/>
      <c r="F286" s="116"/>
      <c r="G286" s="116"/>
      <c r="H286" s="116"/>
      <c r="I286" s="116"/>
      <c r="J286" s="116"/>
      <c r="K286" s="116"/>
      <c r="L286" s="116"/>
      <c r="M286" s="116"/>
      <c r="N286" s="116"/>
      <c r="O286" s="116"/>
      <c r="P286" s="116"/>
      <c r="Q286" s="116"/>
      <c r="R286" s="116"/>
    </row>
    <row r="287" spans="2:18">
      <c r="B287" s="116"/>
      <c r="C287" s="381" t="s">
        <v>568</v>
      </c>
      <c r="D287" s="382" t="s">
        <v>788</v>
      </c>
      <c r="E287" s="116"/>
      <c r="F287" s="116"/>
      <c r="H287" s="116"/>
      <c r="I287" s="383"/>
      <c r="J287" s="116"/>
      <c r="K287" s="116"/>
      <c r="L287" s="116"/>
      <c r="M287" s="116"/>
      <c r="N287" s="116"/>
      <c r="O287" s="116"/>
      <c r="P287" s="116"/>
      <c r="Q287" s="116"/>
      <c r="R287" s="116"/>
    </row>
    <row r="288" spans="2:18">
      <c r="B288" s="116"/>
      <c r="C288" s="381" t="s">
        <v>571</v>
      </c>
      <c r="D288" s="382" t="s">
        <v>789</v>
      </c>
      <c r="E288" s="116"/>
      <c r="F288" s="116"/>
      <c r="G288" s="116"/>
      <c r="H288" s="116"/>
      <c r="I288" s="116"/>
      <c r="J288" s="116"/>
      <c r="K288" s="116"/>
      <c r="L288" s="116"/>
      <c r="M288" s="116"/>
      <c r="N288" s="116"/>
      <c r="O288" s="116"/>
      <c r="P288" s="116"/>
      <c r="Q288" s="116"/>
      <c r="R288" s="116"/>
    </row>
    <row r="289" spans="2:18">
      <c r="B289" s="116"/>
      <c r="C289" s="381" t="s">
        <v>601</v>
      </c>
      <c r="D289" s="382" t="s">
        <v>790</v>
      </c>
      <c r="E289" s="384"/>
      <c r="F289" s="116"/>
      <c r="G289" s="116"/>
      <c r="H289" s="116"/>
      <c r="I289" s="116"/>
      <c r="J289" s="116"/>
      <c r="K289" s="116"/>
      <c r="L289" s="116"/>
      <c r="M289" s="116"/>
      <c r="N289" s="116"/>
      <c r="O289" s="116"/>
      <c r="P289" s="116"/>
      <c r="Q289" s="116"/>
      <c r="R289" s="116"/>
    </row>
    <row r="290" spans="2:18">
      <c r="B290" s="116"/>
      <c r="C290" s="381" t="s">
        <v>192</v>
      </c>
      <c r="D290" s="382" t="s">
        <v>791</v>
      </c>
      <c r="E290" s="116"/>
      <c r="F290" s="116"/>
      <c r="G290" s="116"/>
      <c r="H290" s="116"/>
      <c r="I290" s="116"/>
      <c r="J290" s="116"/>
      <c r="K290" s="116"/>
      <c r="L290" s="116"/>
      <c r="M290" s="116"/>
      <c r="N290" s="116"/>
      <c r="O290" s="116"/>
      <c r="P290" s="116"/>
      <c r="Q290" s="116"/>
      <c r="R290" s="116"/>
    </row>
    <row r="291" spans="2:18">
      <c r="B291" s="116"/>
      <c r="C291" s="381" t="s">
        <v>579</v>
      </c>
      <c r="D291" s="382" t="s">
        <v>792</v>
      </c>
      <c r="E291" s="116"/>
      <c r="F291" s="116"/>
      <c r="G291" s="116"/>
      <c r="H291" s="116"/>
      <c r="I291" s="116"/>
      <c r="J291" s="116"/>
      <c r="K291" s="116"/>
      <c r="L291" s="116"/>
      <c r="M291" s="116"/>
      <c r="N291" s="116"/>
      <c r="O291" s="116"/>
      <c r="P291" s="116"/>
      <c r="Q291" s="116"/>
      <c r="R291" s="116"/>
    </row>
    <row r="292" spans="2:18">
      <c r="B292" s="116"/>
      <c r="C292" s="381" t="s">
        <v>581</v>
      </c>
      <c r="D292" s="381" t="s">
        <v>793</v>
      </c>
      <c r="E292" s="116"/>
      <c r="F292" s="116"/>
      <c r="G292" s="116"/>
      <c r="H292" s="116"/>
      <c r="I292" s="116"/>
      <c r="J292" s="116"/>
      <c r="K292" s="116"/>
      <c r="L292" s="116"/>
      <c r="M292" s="116"/>
      <c r="N292" s="116"/>
      <c r="O292" s="116"/>
      <c r="P292" s="116"/>
      <c r="Q292" s="116"/>
      <c r="R292" s="116"/>
    </row>
    <row r="293" spans="2:18">
      <c r="B293" s="116"/>
      <c r="C293" s="381" t="s">
        <v>583</v>
      </c>
      <c r="D293" s="381" t="s">
        <v>794</v>
      </c>
      <c r="E293" s="116"/>
      <c r="F293" s="116"/>
      <c r="G293" s="116"/>
      <c r="H293" s="116"/>
      <c r="I293" s="116"/>
      <c r="J293" s="116"/>
      <c r="K293" s="116"/>
      <c r="L293" s="116"/>
      <c r="M293" s="116"/>
      <c r="N293" s="116"/>
      <c r="O293" s="116"/>
      <c r="P293" s="116"/>
      <c r="Q293" s="116"/>
      <c r="R293" s="116"/>
    </row>
    <row r="294" spans="2:18">
      <c r="B294" s="116"/>
      <c r="C294" s="381" t="s">
        <v>861</v>
      </c>
      <c r="D294" s="381" t="s">
        <v>862</v>
      </c>
      <c r="E294" s="116"/>
      <c r="F294" s="116"/>
      <c r="G294" s="116"/>
      <c r="H294" s="116"/>
      <c r="I294" s="116"/>
      <c r="J294" s="116"/>
      <c r="K294" s="116"/>
      <c r="L294" s="116"/>
      <c r="M294" s="116"/>
      <c r="N294" s="116"/>
      <c r="O294" s="116"/>
      <c r="P294" s="116"/>
      <c r="Q294" s="116"/>
      <c r="R294" s="116"/>
    </row>
    <row r="295" spans="2:18">
      <c r="B295" s="116"/>
      <c r="C295" s="116"/>
      <c r="D295" s="116"/>
      <c r="E295" s="116"/>
      <c r="F295" s="116"/>
      <c r="G295" s="116"/>
      <c r="H295" s="116"/>
      <c r="I295" s="116"/>
      <c r="J295" s="116"/>
      <c r="K295" s="116"/>
      <c r="L295" s="116"/>
      <c r="M295" s="116"/>
      <c r="N295" s="116"/>
      <c r="O295" s="116"/>
      <c r="P295" s="116"/>
      <c r="Q295" s="116"/>
      <c r="R295" s="116"/>
    </row>
    <row r="296" spans="2:18">
      <c r="C296" s="179" t="s">
        <v>863</v>
      </c>
    </row>
    <row r="297" spans="2:18">
      <c r="C297" s="179" t="s">
        <v>864</v>
      </c>
    </row>
  </sheetData>
  <sheetProtection password="8A15" sheet="1" objects="1" scenarios="1" selectLockedCells="1"/>
  <mergeCells count="431">
    <mergeCell ref="J1:K1"/>
    <mergeCell ref="B259:R259"/>
    <mergeCell ref="L264:N264"/>
    <mergeCell ref="C265:E265"/>
    <mergeCell ref="L265:N265"/>
    <mergeCell ref="C267:H267"/>
    <mergeCell ref="D269:E269"/>
    <mergeCell ref="D271:E271"/>
    <mergeCell ref="D273:E273"/>
    <mergeCell ref="B184:R184"/>
    <mergeCell ref="B149:R149"/>
    <mergeCell ref="B110:R110"/>
    <mergeCell ref="B222:R222"/>
    <mergeCell ref="C240:E240"/>
    <mergeCell ref="C242:H242"/>
    <mergeCell ref="D244:E244"/>
    <mergeCell ref="D246:E246"/>
    <mergeCell ref="D248:E248"/>
    <mergeCell ref="I212:J212"/>
    <mergeCell ref="I213:J213"/>
    <mergeCell ref="C224:E225"/>
    <mergeCell ref="F224:L225"/>
    <mergeCell ref="D230:D232"/>
    <mergeCell ref="F206:G206"/>
    <mergeCell ref="D207:E207"/>
    <mergeCell ref="F208:G208"/>
    <mergeCell ref="F210:G210"/>
    <mergeCell ref="F211:G211"/>
    <mergeCell ref="F212:G212"/>
    <mergeCell ref="F190:G190"/>
    <mergeCell ref="F192:G192"/>
    <mergeCell ref="F194:G194"/>
    <mergeCell ref="F196:G196"/>
    <mergeCell ref="I202:K202"/>
    <mergeCell ref="F203:G203"/>
    <mergeCell ref="C179:Q179"/>
    <mergeCell ref="C180:Q180"/>
    <mergeCell ref="C181:Q181"/>
    <mergeCell ref="C182:Q182"/>
    <mergeCell ref="P186:R186"/>
    <mergeCell ref="C187:H187"/>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66:R167"/>
    <mergeCell ref="N167:O167"/>
    <mergeCell ref="B168:B169"/>
    <mergeCell ref="C168:C169"/>
    <mergeCell ref="D168:F169"/>
    <mergeCell ref="G168:G169"/>
    <mergeCell ref="H168:M169"/>
    <mergeCell ref="N168:O168"/>
    <mergeCell ref="P168:R169"/>
    <mergeCell ref="N169:O169"/>
    <mergeCell ref="B166:B167"/>
    <mergeCell ref="C166:C167"/>
    <mergeCell ref="D166:F167"/>
    <mergeCell ref="G166:G167"/>
    <mergeCell ref="H166:M167"/>
    <mergeCell ref="N166:O166"/>
    <mergeCell ref="P162:R163"/>
    <mergeCell ref="N163:O163"/>
    <mergeCell ref="B164:B165"/>
    <mergeCell ref="C164:C165"/>
    <mergeCell ref="D164:F165"/>
    <mergeCell ref="G164:G165"/>
    <mergeCell ref="H164:M165"/>
    <mergeCell ref="N164:O164"/>
    <mergeCell ref="P164:R165"/>
    <mergeCell ref="N165:O165"/>
    <mergeCell ref="B162:B163"/>
    <mergeCell ref="C162:C163"/>
    <mergeCell ref="D162:F163"/>
    <mergeCell ref="G162:G163"/>
    <mergeCell ref="H162:M163"/>
    <mergeCell ref="N162:O162"/>
    <mergeCell ref="P158:R159"/>
    <mergeCell ref="N159:O159"/>
    <mergeCell ref="B160:B161"/>
    <mergeCell ref="C160:C161"/>
    <mergeCell ref="D160:F161"/>
    <mergeCell ref="G160:G161"/>
    <mergeCell ref="H160:M161"/>
    <mergeCell ref="N160:O160"/>
    <mergeCell ref="P160:R161"/>
    <mergeCell ref="N161:O161"/>
    <mergeCell ref="H157:M157"/>
    <mergeCell ref="N157:O157"/>
    <mergeCell ref="B158:B159"/>
    <mergeCell ref="C158:C159"/>
    <mergeCell ref="D158:F159"/>
    <mergeCell ref="G158:G159"/>
    <mergeCell ref="H158:M159"/>
    <mergeCell ref="N158:O158"/>
    <mergeCell ref="P154:R155"/>
    <mergeCell ref="H155:M155"/>
    <mergeCell ref="N155:O155"/>
    <mergeCell ref="B156:B157"/>
    <mergeCell ref="C156:C157"/>
    <mergeCell ref="D156:F157"/>
    <mergeCell ref="G156:G157"/>
    <mergeCell ref="H156:M156"/>
    <mergeCell ref="N156:O156"/>
    <mergeCell ref="P156:R157"/>
    <mergeCell ref="B154:B155"/>
    <mergeCell ref="C154:C155"/>
    <mergeCell ref="D154:F155"/>
    <mergeCell ref="G154:G155"/>
    <mergeCell ref="H154:M154"/>
    <mergeCell ref="N154:O154"/>
    <mergeCell ref="N145:Q145"/>
    <mergeCell ref="N146:Q146"/>
    <mergeCell ref="B152:B153"/>
    <mergeCell ref="C152:C153"/>
    <mergeCell ref="D152:F153"/>
    <mergeCell ref="G152:G153"/>
    <mergeCell ref="H152:M153"/>
    <mergeCell ref="N152:O152"/>
    <mergeCell ref="P152:R153"/>
    <mergeCell ref="N153:O153"/>
    <mergeCell ref="R126:R127"/>
    <mergeCell ref="N128:Q128"/>
    <mergeCell ref="N129:Q129"/>
    <mergeCell ref="N130:Q130"/>
    <mergeCell ref="N137:Q137"/>
    <mergeCell ref="N138:Q138"/>
    <mergeCell ref="N139:Q139"/>
    <mergeCell ref="N140:Q140"/>
    <mergeCell ref="K141:K144"/>
    <mergeCell ref="N141:Q141"/>
    <mergeCell ref="N142:Q142"/>
    <mergeCell ref="N143:Q143"/>
    <mergeCell ref="L144:M144"/>
    <mergeCell ref="N144:Q144"/>
    <mergeCell ref="R120:R121"/>
    <mergeCell ref="N122:Q122"/>
    <mergeCell ref="N123:Q123"/>
    <mergeCell ref="N124:Q124"/>
    <mergeCell ref="N112:Q112"/>
    <mergeCell ref="N113:Q113"/>
    <mergeCell ref="N114:Q114"/>
    <mergeCell ref="N115:Q115"/>
    <mergeCell ref="N116:Q116"/>
    <mergeCell ref="H117:H118"/>
    <mergeCell ref="I117:I118"/>
    <mergeCell ref="N117:Q117"/>
    <mergeCell ref="N118:Q118"/>
    <mergeCell ref="C111:E111"/>
    <mergeCell ref="C112:C129"/>
    <mergeCell ref="D112:F112"/>
    <mergeCell ref="G112:H112"/>
    <mergeCell ref="K112:K140"/>
    <mergeCell ref="L112:M112"/>
    <mergeCell ref="D131:G133"/>
    <mergeCell ref="H131:I133"/>
    <mergeCell ref="N119:Q119"/>
    <mergeCell ref="N120:Q121"/>
    <mergeCell ref="N131:Q131"/>
    <mergeCell ref="N132:Q132"/>
    <mergeCell ref="N133:Q133"/>
    <mergeCell ref="N134:Q134"/>
    <mergeCell ref="N135:Q135"/>
    <mergeCell ref="N136:Q136"/>
    <mergeCell ref="N125:Q125"/>
    <mergeCell ref="N126:Q127"/>
    <mergeCell ref="C105:E105"/>
    <mergeCell ref="G105:J105"/>
    <mergeCell ref="K105:L105"/>
    <mergeCell ref="M105:O105"/>
    <mergeCell ref="K106:L106"/>
    <mergeCell ref="M106:O106"/>
    <mergeCell ref="K101:L102"/>
    <mergeCell ref="C102:E102"/>
    <mergeCell ref="G102:J102"/>
    <mergeCell ref="M102:N102"/>
    <mergeCell ref="C104:E104"/>
    <mergeCell ref="G104:J104"/>
    <mergeCell ref="C98:E98"/>
    <mergeCell ref="G98:J98"/>
    <mergeCell ref="K98:L99"/>
    <mergeCell ref="M98:N98"/>
    <mergeCell ref="C100:E100"/>
    <mergeCell ref="G100:J100"/>
    <mergeCell ref="C92:E92"/>
    <mergeCell ref="C93:E93"/>
    <mergeCell ref="C95:E95"/>
    <mergeCell ref="G95:H95"/>
    <mergeCell ref="J95:M95"/>
    <mergeCell ref="N95:N96"/>
    <mergeCell ref="C96:E96"/>
    <mergeCell ref="G96:H96"/>
    <mergeCell ref="J96:M96"/>
    <mergeCell ref="C84:H84"/>
    <mergeCell ref="G86:H86"/>
    <mergeCell ref="C87:E87"/>
    <mergeCell ref="G87:H87"/>
    <mergeCell ref="C89:E89"/>
    <mergeCell ref="C90:E90"/>
    <mergeCell ref="Q76:R76"/>
    <mergeCell ref="D79:E79"/>
    <mergeCell ref="H79:I79"/>
    <mergeCell ref="L79:M79"/>
    <mergeCell ref="C82:E82"/>
    <mergeCell ref="C83:E83"/>
    <mergeCell ref="F69:H69"/>
    <mergeCell ref="J69:K69"/>
    <mergeCell ref="F70:H70"/>
    <mergeCell ref="J70:K70"/>
    <mergeCell ref="F71:H71"/>
    <mergeCell ref="F73:H73"/>
    <mergeCell ref="J73:K73"/>
    <mergeCell ref="F66:H66"/>
    <mergeCell ref="J66:K66"/>
    <mergeCell ref="F67:H67"/>
    <mergeCell ref="J67:K67"/>
    <mergeCell ref="F68:H68"/>
    <mergeCell ref="J68:K68"/>
    <mergeCell ref="J71:K71"/>
    <mergeCell ref="F72:H72"/>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3"/>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4">
    <dataValidation type="list" allowBlank="1" showInputMessage="1" showErrorMessage="1" sqref="H79:I79 JD79:JE79 SZ79:TA79 ACV79:ACW79 AMR79:AMS79 AWN79:AWO79 BGJ79:BGK79 BQF79:BQG79 CAB79:CAC79 CJX79:CJY79 CTT79:CTU79 DDP79:DDQ79 DNL79:DNM79 DXH79:DXI79 EHD79:EHE79 EQZ79:ERA79 FAV79:FAW79 FKR79:FKS79 FUN79:FUO79 GEJ79:GEK79 GOF79:GOG79 GYB79:GYC79 HHX79:HHY79 HRT79:HRU79 IBP79:IBQ79 ILL79:ILM79 IVH79:IVI79 JFD79:JFE79 JOZ79:JPA79 JYV79:JYW79 KIR79:KIS79 KSN79:KSO79 LCJ79:LCK79 LMF79:LMG79 LWB79:LWC79 MFX79:MFY79 MPT79:MPU79 MZP79:MZQ79 NJL79:NJM79 NTH79:NTI79 ODD79:ODE79 OMZ79:ONA79 OWV79:OWW79 PGR79:PGS79 PQN79:PQO79 QAJ79:QAK79 QKF79:QKG79 QUB79:QUC79 RDX79:RDY79 RNT79:RNU79 RXP79:RXQ79 SHL79:SHM79 SRH79:SRI79 TBD79:TBE79 TKZ79:TLA79 TUV79:TUW79 UER79:UES79 UON79:UOO79 UYJ79:UYK79 VIF79:VIG79 VSB79:VSC79 WBX79:WBY79 WLT79:WLU79 WVP79:WVQ79 H65638:I65638 JD65615:JE65615 SZ65615:TA65615 ACV65615:ACW65615 AMR65615:AMS65615 AWN65615:AWO65615 BGJ65615:BGK65615 BQF65615:BQG65615 CAB65615:CAC65615 CJX65615:CJY65615 CTT65615:CTU65615 DDP65615:DDQ65615 DNL65615:DNM65615 DXH65615:DXI65615 EHD65615:EHE65615 EQZ65615:ERA65615 FAV65615:FAW65615 FKR65615:FKS65615 FUN65615:FUO65615 GEJ65615:GEK65615 GOF65615:GOG65615 GYB65615:GYC65615 HHX65615:HHY65615 HRT65615:HRU65615 IBP65615:IBQ65615 ILL65615:ILM65615 IVH65615:IVI65615 JFD65615:JFE65615 JOZ65615:JPA65615 JYV65615:JYW65615 KIR65615:KIS65615 KSN65615:KSO65615 LCJ65615:LCK65615 LMF65615:LMG65615 LWB65615:LWC65615 MFX65615:MFY65615 MPT65615:MPU65615 MZP65615:MZQ65615 NJL65615:NJM65615 NTH65615:NTI65615 ODD65615:ODE65615 OMZ65615:ONA65615 OWV65615:OWW65615 PGR65615:PGS65615 PQN65615:PQO65615 QAJ65615:QAK65615 QKF65615:QKG65615 QUB65615:QUC65615 RDX65615:RDY65615 RNT65615:RNU65615 RXP65615:RXQ65615 SHL65615:SHM65615 SRH65615:SRI65615 TBD65615:TBE65615 TKZ65615:TLA65615 TUV65615:TUW65615 UER65615:UES65615 UON65615:UOO65615 UYJ65615:UYK65615 VIF65615:VIG65615 VSB65615:VSC65615 WBX65615:WBY65615 WLT65615:WLU65615 WVP65615:WVQ65615 H131174:I131174 JD131151:JE131151 SZ131151:TA131151 ACV131151:ACW131151 AMR131151:AMS131151 AWN131151:AWO131151 BGJ131151:BGK131151 BQF131151:BQG131151 CAB131151:CAC131151 CJX131151:CJY131151 CTT131151:CTU131151 DDP131151:DDQ131151 DNL131151:DNM131151 DXH131151:DXI131151 EHD131151:EHE131151 EQZ131151:ERA131151 FAV131151:FAW131151 FKR131151:FKS131151 FUN131151:FUO131151 GEJ131151:GEK131151 GOF131151:GOG131151 GYB131151:GYC131151 HHX131151:HHY131151 HRT131151:HRU131151 IBP131151:IBQ131151 ILL131151:ILM131151 IVH131151:IVI131151 JFD131151:JFE131151 JOZ131151:JPA131151 JYV131151:JYW131151 KIR131151:KIS131151 KSN131151:KSO131151 LCJ131151:LCK131151 LMF131151:LMG131151 LWB131151:LWC131151 MFX131151:MFY131151 MPT131151:MPU131151 MZP131151:MZQ131151 NJL131151:NJM131151 NTH131151:NTI131151 ODD131151:ODE131151 OMZ131151:ONA131151 OWV131151:OWW131151 PGR131151:PGS131151 PQN131151:PQO131151 QAJ131151:QAK131151 QKF131151:QKG131151 QUB131151:QUC131151 RDX131151:RDY131151 RNT131151:RNU131151 RXP131151:RXQ131151 SHL131151:SHM131151 SRH131151:SRI131151 TBD131151:TBE131151 TKZ131151:TLA131151 TUV131151:TUW131151 UER131151:UES131151 UON131151:UOO131151 UYJ131151:UYK131151 VIF131151:VIG131151 VSB131151:VSC131151 WBX131151:WBY131151 WLT131151:WLU131151 WVP131151:WVQ131151 H196710:I196710 JD196687:JE196687 SZ196687:TA196687 ACV196687:ACW196687 AMR196687:AMS196687 AWN196687:AWO196687 BGJ196687:BGK196687 BQF196687:BQG196687 CAB196687:CAC196687 CJX196687:CJY196687 CTT196687:CTU196687 DDP196687:DDQ196687 DNL196687:DNM196687 DXH196687:DXI196687 EHD196687:EHE196687 EQZ196687:ERA196687 FAV196687:FAW196687 FKR196687:FKS196687 FUN196687:FUO196687 GEJ196687:GEK196687 GOF196687:GOG196687 GYB196687:GYC196687 HHX196687:HHY196687 HRT196687:HRU196687 IBP196687:IBQ196687 ILL196687:ILM196687 IVH196687:IVI196687 JFD196687:JFE196687 JOZ196687:JPA196687 JYV196687:JYW196687 KIR196687:KIS196687 KSN196687:KSO196687 LCJ196687:LCK196687 LMF196687:LMG196687 LWB196687:LWC196687 MFX196687:MFY196687 MPT196687:MPU196687 MZP196687:MZQ196687 NJL196687:NJM196687 NTH196687:NTI196687 ODD196687:ODE196687 OMZ196687:ONA196687 OWV196687:OWW196687 PGR196687:PGS196687 PQN196687:PQO196687 QAJ196687:QAK196687 QKF196687:QKG196687 QUB196687:QUC196687 RDX196687:RDY196687 RNT196687:RNU196687 RXP196687:RXQ196687 SHL196687:SHM196687 SRH196687:SRI196687 TBD196687:TBE196687 TKZ196687:TLA196687 TUV196687:TUW196687 UER196687:UES196687 UON196687:UOO196687 UYJ196687:UYK196687 VIF196687:VIG196687 VSB196687:VSC196687 WBX196687:WBY196687 WLT196687:WLU196687 WVP196687:WVQ196687 H262246:I262246 JD262223:JE262223 SZ262223:TA262223 ACV262223:ACW262223 AMR262223:AMS262223 AWN262223:AWO262223 BGJ262223:BGK262223 BQF262223:BQG262223 CAB262223:CAC262223 CJX262223:CJY262223 CTT262223:CTU262223 DDP262223:DDQ262223 DNL262223:DNM262223 DXH262223:DXI262223 EHD262223:EHE262223 EQZ262223:ERA262223 FAV262223:FAW262223 FKR262223:FKS262223 FUN262223:FUO262223 GEJ262223:GEK262223 GOF262223:GOG262223 GYB262223:GYC262223 HHX262223:HHY262223 HRT262223:HRU262223 IBP262223:IBQ262223 ILL262223:ILM262223 IVH262223:IVI262223 JFD262223:JFE262223 JOZ262223:JPA262223 JYV262223:JYW262223 KIR262223:KIS262223 KSN262223:KSO262223 LCJ262223:LCK262223 LMF262223:LMG262223 LWB262223:LWC262223 MFX262223:MFY262223 MPT262223:MPU262223 MZP262223:MZQ262223 NJL262223:NJM262223 NTH262223:NTI262223 ODD262223:ODE262223 OMZ262223:ONA262223 OWV262223:OWW262223 PGR262223:PGS262223 PQN262223:PQO262223 QAJ262223:QAK262223 QKF262223:QKG262223 QUB262223:QUC262223 RDX262223:RDY262223 RNT262223:RNU262223 RXP262223:RXQ262223 SHL262223:SHM262223 SRH262223:SRI262223 TBD262223:TBE262223 TKZ262223:TLA262223 TUV262223:TUW262223 UER262223:UES262223 UON262223:UOO262223 UYJ262223:UYK262223 VIF262223:VIG262223 VSB262223:VSC262223 WBX262223:WBY262223 WLT262223:WLU262223 WVP262223:WVQ262223 H327782:I327782 JD327759:JE327759 SZ327759:TA327759 ACV327759:ACW327759 AMR327759:AMS327759 AWN327759:AWO327759 BGJ327759:BGK327759 BQF327759:BQG327759 CAB327759:CAC327759 CJX327759:CJY327759 CTT327759:CTU327759 DDP327759:DDQ327759 DNL327759:DNM327759 DXH327759:DXI327759 EHD327759:EHE327759 EQZ327759:ERA327759 FAV327759:FAW327759 FKR327759:FKS327759 FUN327759:FUO327759 GEJ327759:GEK327759 GOF327759:GOG327759 GYB327759:GYC327759 HHX327759:HHY327759 HRT327759:HRU327759 IBP327759:IBQ327759 ILL327759:ILM327759 IVH327759:IVI327759 JFD327759:JFE327759 JOZ327759:JPA327759 JYV327759:JYW327759 KIR327759:KIS327759 KSN327759:KSO327759 LCJ327759:LCK327759 LMF327759:LMG327759 LWB327759:LWC327759 MFX327759:MFY327759 MPT327759:MPU327759 MZP327759:MZQ327759 NJL327759:NJM327759 NTH327759:NTI327759 ODD327759:ODE327759 OMZ327759:ONA327759 OWV327759:OWW327759 PGR327759:PGS327759 PQN327759:PQO327759 QAJ327759:QAK327759 QKF327759:QKG327759 QUB327759:QUC327759 RDX327759:RDY327759 RNT327759:RNU327759 RXP327759:RXQ327759 SHL327759:SHM327759 SRH327759:SRI327759 TBD327759:TBE327759 TKZ327759:TLA327759 TUV327759:TUW327759 UER327759:UES327759 UON327759:UOO327759 UYJ327759:UYK327759 VIF327759:VIG327759 VSB327759:VSC327759 WBX327759:WBY327759 WLT327759:WLU327759 WVP327759:WVQ327759 H393318:I393318 JD393295:JE393295 SZ393295:TA393295 ACV393295:ACW393295 AMR393295:AMS393295 AWN393295:AWO393295 BGJ393295:BGK393295 BQF393295:BQG393295 CAB393295:CAC393295 CJX393295:CJY393295 CTT393295:CTU393295 DDP393295:DDQ393295 DNL393295:DNM393295 DXH393295:DXI393295 EHD393295:EHE393295 EQZ393295:ERA393295 FAV393295:FAW393295 FKR393295:FKS393295 FUN393295:FUO393295 GEJ393295:GEK393295 GOF393295:GOG393295 GYB393295:GYC393295 HHX393295:HHY393295 HRT393295:HRU393295 IBP393295:IBQ393295 ILL393295:ILM393295 IVH393295:IVI393295 JFD393295:JFE393295 JOZ393295:JPA393295 JYV393295:JYW393295 KIR393295:KIS393295 KSN393295:KSO393295 LCJ393295:LCK393295 LMF393295:LMG393295 LWB393295:LWC393295 MFX393295:MFY393295 MPT393295:MPU393295 MZP393295:MZQ393295 NJL393295:NJM393295 NTH393295:NTI393295 ODD393295:ODE393295 OMZ393295:ONA393295 OWV393295:OWW393295 PGR393295:PGS393295 PQN393295:PQO393295 QAJ393295:QAK393295 QKF393295:QKG393295 QUB393295:QUC393295 RDX393295:RDY393295 RNT393295:RNU393295 RXP393295:RXQ393295 SHL393295:SHM393295 SRH393295:SRI393295 TBD393295:TBE393295 TKZ393295:TLA393295 TUV393295:TUW393295 UER393295:UES393295 UON393295:UOO393295 UYJ393295:UYK393295 VIF393295:VIG393295 VSB393295:VSC393295 WBX393295:WBY393295 WLT393295:WLU393295 WVP393295:WVQ393295 H458854:I458854 JD458831:JE458831 SZ458831:TA458831 ACV458831:ACW458831 AMR458831:AMS458831 AWN458831:AWO458831 BGJ458831:BGK458831 BQF458831:BQG458831 CAB458831:CAC458831 CJX458831:CJY458831 CTT458831:CTU458831 DDP458831:DDQ458831 DNL458831:DNM458831 DXH458831:DXI458831 EHD458831:EHE458831 EQZ458831:ERA458831 FAV458831:FAW458831 FKR458831:FKS458831 FUN458831:FUO458831 GEJ458831:GEK458831 GOF458831:GOG458831 GYB458831:GYC458831 HHX458831:HHY458831 HRT458831:HRU458831 IBP458831:IBQ458831 ILL458831:ILM458831 IVH458831:IVI458831 JFD458831:JFE458831 JOZ458831:JPA458831 JYV458831:JYW458831 KIR458831:KIS458831 KSN458831:KSO458831 LCJ458831:LCK458831 LMF458831:LMG458831 LWB458831:LWC458831 MFX458831:MFY458831 MPT458831:MPU458831 MZP458831:MZQ458831 NJL458831:NJM458831 NTH458831:NTI458831 ODD458831:ODE458831 OMZ458831:ONA458831 OWV458831:OWW458831 PGR458831:PGS458831 PQN458831:PQO458831 QAJ458831:QAK458831 QKF458831:QKG458831 QUB458831:QUC458831 RDX458831:RDY458831 RNT458831:RNU458831 RXP458831:RXQ458831 SHL458831:SHM458831 SRH458831:SRI458831 TBD458831:TBE458831 TKZ458831:TLA458831 TUV458831:TUW458831 UER458831:UES458831 UON458831:UOO458831 UYJ458831:UYK458831 VIF458831:VIG458831 VSB458831:VSC458831 WBX458831:WBY458831 WLT458831:WLU458831 WVP458831:WVQ458831 H524390:I524390 JD524367:JE524367 SZ524367:TA524367 ACV524367:ACW524367 AMR524367:AMS524367 AWN524367:AWO524367 BGJ524367:BGK524367 BQF524367:BQG524367 CAB524367:CAC524367 CJX524367:CJY524367 CTT524367:CTU524367 DDP524367:DDQ524367 DNL524367:DNM524367 DXH524367:DXI524367 EHD524367:EHE524367 EQZ524367:ERA524367 FAV524367:FAW524367 FKR524367:FKS524367 FUN524367:FUO524367 GEJ524367:GEK524367 GOF524367:GOG524367 GYB524367:GYC524367 HHX524367:HHY524367 HRT524367:HRU524367 IBP524367:IBQ524367 ILL524367:ILM524367 IVH524367:IVI524367 JFD524367:JFE524367 JOZ524367:JPA524367 JYV524367:JYW524367 KIR524367:KIS524367 KSN524367:KSO524367 LCJ524367:LCK524367 LMF524367:LMG524367 LWB524367:LWC524367 MFX524367:MFY524367 MPT524367:MPU524367 MZP524367:MZQ524367 NJL524367:NJM524367 NTH524367:NTI524367 ODD524367:ODE524367 OMZ524367:ONA524367 OWV524367:OWW524367 PGR524367:PGS524367 PQN524367:PQO524367 QAJ524367:QAK524367 QKF524367:QKG524367 QUB524367:QUC524367 RDX524367:RDY524367 RNT524367:RNU524367 RXP524367:RXQ524367 SHL524367:SHM524367 SRH524367:SRI524367 TBD524367:TBE524367 TKZ524367:TLA524367 TUV524367:TUW524367 UER524367:UES524367 UON524367:UOO524367 UYJ524367:UYK524367 VIF524367:VIG524367 VSB524367:VSC524367 WBX524367:WBY524367 WLT524367:WLU524367 WVP524367:WVQ524367 H589926:I589926 JD589903:JE589903 SZ589903:TA589903 ACV589903:ACW589903 AMR589903:AMS589903 AWN589903:AWO589903 BGJ589903:BGK589903 BQF589903:BQG589903 CAB589903:CAC589903 CJX589903:CJY589903 CTT589903:CTU589903 DDP589903:DDQ589903 DNL589903:DNM589903 DXH589903:DXI589903 EHD589903:EHE589903 EQZ589903:ERA589903 FAV589903:FAW589903 FKR589903:FKS589903 FUN589903:FUO589903 GEJ589903:GEK589903 GOF589903:GOG589903 GYB589903:GYC589903 HHX589903:HHY589903 HRT589903:HRU589903 IBP589903:IBQ589903 ILL589903:ILM589903 IVH589903:IVI589903 JFD589903:JFE589903 JOZ589903:JPA589903 JYV589903:JYW589903 KIR589903:KIS589903 KSN589903:KSO589903 LCJ589903:LCK589903 LMF589903:LMG589903 LWB589903:LWC589903 MFX589903:MFY589903 MPT589903:MPU589903 MZP589903:MZQ589903 NJL589903:NJM589903 NTH589903:NTI589903 ODD589903:ODE589903 OMZ589903:ONA589903 OWV589903:OWW589903 PGR589903:PGS589903 PQN589903:PQO589903 QAJ589903:QAK589903 QKF589903:QKG589903 QUB589903:QUC589903 RDX589903:RDY589903 RNT589903:RNU589903 RXP589903:RXQ589903 SHL589903:SHM589903 SRH589903:SRI589903 TBD589903:TBE589903 TKZ589903:TLA589903 TUV589903:TUW589903 UER589903:UES589903 UON589903:UOO589903 UYJ589903:UYK589903 VIF589903:VIG589903 VSB589903:VSC589903 WBX589903:WBY589903 WLT589903:WLU589903 WVP589903:WVQ589903 H655462:I655462 JD655439:JE655439 SZ655439:TA655439 ACV655439:ACW655439 AMR655439:AMS655439 AWN655439:AWO655439 BGJ655439:BGK655439 BQF655439:BQG655439 CAB655439:CAC655439 CJX655439:CJY655439 CTT655439:CTU655439 DDP655439:DDQ655439 DNL655439:DNM655439 DXH655439:DXI655439 EHD655439:EHE655439 EQZ655439:ERA655439 FAV655439:FAW655439 FKR655439:FKS655439 FUN655439:FUO655439 GEJ655439:GEK655439 GOF655439:GOG655439 GYB655439:GYC655439 HHX655439:HHY655439 HRT655439:HRU655439 IBP655439:IBQ655439 ILL655439:ILM655439 IVH655439:IVI655439 JFD655439:JFE655439 JOZ655439:JPA655439 JYV655439:JYW655439 KIR655439:KIS655439 KSN655439:KSO655439 LCJ655439:LCK655439 LMF655439:LMG655439 LWB655439:LWC655439 MFX655439:MFY655439 MPT655439:MPU655439 MZP655439:MZQ655439 NJL655439:NJM655439 NTH655439:NTI655439 ODD655439:ODE655439 OMZ655439:ONA655439 OWV655439:OWW655439 PGR655439:PGS655439 PQN655439:PQO655439 QAJ655439:QAK655439 QKF655439:QKG655439 QUB655439:QUC655439 RDX655439:RDY655439 RNT655439:RNU655439 RXP655439:RXQ655439 SHL655439:SHM655439 SRH655439:SRI655439 TBD655439:TBE655439 TKZ655439:TLA655439 TUV655439:TUW655439 UER655439:UES655439 UON655439:UOO655439 UYJ655439:UYK655439 VIF655439:VIG655439 VSB655439:VSC655439 WBX655439:WBY655439 WLT655439:WLU655439 WVP655439:WVQ655439 H720998:I720998 JD720975:JE720975 SZ720975:TA720975 ACV720975:ACW720975 AMR720975:AMS720975 AWN720975:AWO720975 BGJ720975:BGK720975 BQF720975:BQG720975 CAB720975:CAC720975 CJX720975:CJY720975 CTT720975:CTU720975 DDP720975:DDQ720975 DNL720975:DNM720975 DXH720975:DXI720975 EHD720975:EHE720975 EQZ720975:ERA720975 FAV720975:FAW720975 FKR720975:FKS720975 FUN720975:FUO720975 GEJ720975:GEK720975 GOF720975:GOG720975 GYB720975:GYC720975 HHX720975:HHY720975 HRT720975:HRU720975 IBP720975:IBQ720975 ILL720975:ILM720975 IVH720975:IVI720975 JFD720975:JFE720975 JOZ720975:JPA720975 JYV720975:JYW720975 KIR720975:KIS720975 KSN720975:KSO720975 LCJ720975:LCK720975 LMF720975:LMG720975 LWB720975:LWC720975 MFX720975:MFY720975 MPT720975:MPU720975 MZP720975:MZQ720975 NJL720975:NJM720975 NTH720975:NTI720975 ODD720975:ODE720975 OMZ720975:ONA720975 OWV720975:OWW720975 PGR720975:PGS720975 PQN720975:PQO720975 QAJ720975:QAK720975 QKF720975:QKG720975 QUB720975:QUC720975 RDX720975:RDY720975 RNT720975:RNU720975 RXP720975:RXQ720975 SHL720975:SHM720975 SRH720975:SRI720975 TBD720975:TBE720975 TKZ720975:TLA720975 TUV720975:TUW720975 UER720975:UES720975 UON720975:UOO720975 UYJ720975:UYK720975 VIF720975:VIG720975 VSB720975:VSC720975 WBX720975:WBY720975 WLT720975:WLU720975 WVP720975:WVQ720975 H786534:I786534 JD786511:JE786511 SZ786511:TA786511 ACV786511:ACW786511 AMR786511:AMS786511 AWN786511:AWO786511 BGJ786511:BGK786511 BQF786511:BQG786511 CAB786511:CAC786511 CJX786511:CJY786511 CTT786511:CTU786511 DDP786511:DDQ786511 DNL786511:DNM786511 DXH786511:DXI786511 EHD786511:EHE786511 EQZ786511:ERA786511 FAV786511:FAW786511 FKR786511:FKS786511 FUN786511:FUO786511 GEJ786511:GEK786511 GOF786511:GOG786511 GYB786511:GYC786511 HHX786511:HHY786511 HRT786511:HRU786511 IBP786511:IBQ786511 ILL786511:ILM786511 IVH786511:IVI786511 JFD786511:JFE786511 JOZ786511:JPA786511 JYV786511:JYW786511 KIR786511:KIS786511 KSN786511:KSO786511 LCJ786511:LCK786511 LMF786511:LMG786511 LWB786511:LWC786511 MFX786511:MFY786511 MPT786511:MPU786511 MZP786511:MZQ786511 NJL786511:NJM786511 NTH786511:NTI786511 ODD786511:ODE786511 OMZ786511:ONA786511 OWV786511:OWW786511 PGR786511:PGS786511 PQN786511:PQO786511 QAJ786511:QAK786511 QKF786511:QKG786511 QUB786511:QUC786511 RDX786511:RDY786511 RNT786511:RNU786511 RXP786511:RXQ786511 SHL786511:SHM786511 SRH786511:SRI786511 TBD786511:TBE786511 TKZ786511:TLA786511 TUV786511:TUW786511 UER786511:UES786511 UON786511:UOO786511 UYJ786511:UYK786511 VIF786511:VIG786511 VSB786511:VSC786511 WBX786511:WBY786511 WLT786511:WLU786511 WVP786511:WVQ786511 H852070:I852070 JD852047:JE852047 SZ852047:TA852047 ACV852047:ACW852047 AMR852047:AMS852047 AWN852047:AWO852047 BGJ852047:BGK852047 BQF852047:BQG852047 CAB852047:CAC852047 CJX852047:CJY852047 CTT852047:CTU852047 DDP852047:DDQ852047 DNL852047:DNM852047 DXH852047:DXI852047 EHD852047:EHE852047 EQZ852047:ERA852047 FAV852047:FAW852047 FKR852047:FKS852047 FUN852047:FUO852047 GEJ852047:GEK852047 GOF852047:GOG852047 GYB852047:GYC852047 HHX852047:HHY852047 HRT852047:HRU852047 IBP852047:IBQ852047 ILL852047:ILM852047 IVH852047:IVI852047 JFD852047:JFE852047 JOZ852047:JPA852047 JYV852047:JYW852047 KIR852047:KIS852047 KSN852047:KSO852047 LCJ852047:LCK852047 LMF852047:LMG852047 LWB852047:LWC852047 MFX852047:MFY852047 MPT852047:MPU852047 MZP852047:MZQ852047 NJL852047:NJM852047 NTH852047:NTI852047 ODD852047:ODE852047 OMZ852047:ONA852047 OWV852047:OWW852047 PGR852047:PGS852047 PQN852047:PQO852047 QAJ852047:QAK852047 QKF852047:QKG852047 QUB852047:QUC852047 RDX852047:RDY852047 RNT852047:RNU852047 RXP852047:RXQ852047 SHL852047:SHM852047 SRH852047:SRI852047 TBD852047:TBE852047 TKZ852047:TLA852047 TUV852047:TUW852047 UER852047:UES852047 UON852047:UOO852047 UYJ852047:UYK852047 VIF852047:VIG852047 VSB852047:VSC852047 WBX852047:WBY852047 WLT852047:WLU852047 WVP852047:WVQ852047 H917606:I917606 JD917583:JE917583 SZ917583:TA917583 ACV917583:ACW917583 AMR917583:AMS917583 AWN917583:AWO917583 BGJ917583:BGK917583 BQF917583:BQG917583 CAB917583:CAC917583 CJX917583:CJY917583 CTT917583:CTU917583 DDP917583:DDQ917583 DNL917583:DNM917583 DXH917583:DXI917583 EHD917583:EHE917583 EQZ917583:ERA917583 FAV917583:FAW917583 FKR917583:FKS917583 FUN917583:FUO917583 GEJ917583:GEK917583 GOF917583:GOG917583 GYB917583:GYC917583 HHX917583:HHY917583 HRT917583:HRU917583 IBP917583:IBQ917583 ILL917583:ILM917583 IVH917583:IVI917583 JFD917583:JFE917583 JOZ917583:JPA917583 JYV917583:JYW917583 KIR917583:KIS917583 KSN917583:KSO917583 LCJ917583:LCK917583 LMF917583:LMG917583 LWB917583:LWC917583 MFX917583:MFY917583 MPT917583:MPU917583 MZP917583:MZQ917583 NJL917583:NJM917583 NTH917583:NTI917583 ODD917583:ODE917583 OMZ917583:ONA917583 OWV917583:OWW917583 PGR917583:PGS917583 PQN917583:PQO917583 QAJ917583:QAK917583 QKF917583:QKG917583 QUB917583:QUC917583 RDX917583:RDY917583 RNT917583:RNU917583 RXP917583:RXQ917583 SHL917583:SHM917583 SRH917583:SRI917583 TBD917583:TBE917583 TKZ917583:TLA917583 TUV917583:TUW917583 UER917583:UES917583 UON917583:UOO917583 UYJ917583:UYK917583 VIF917583:VIG917583 VSB917583:VSC917583 WBX917583:WBY917583 WLT917583:WLU917583 WVP917583:WVQ917583 H983142:I983142 JD983119:JE983119 SZ983119:TA983119 ACV983119:ACW983119 AMR983119:AMS983119 AWN983119:AWO983119 BGJ983119:BGK983119 BQF983119:BQG983119 CAB983119:CAC983119 CJX983119:CJY983119 CTT983119:CTU983119 DDP983119:DDQ983119 DNL983119:DNM983119 DXH983119:DXI983119 EHD983119:EHE983119 EQZ983119:ERA983119 FAV983119:FAW983119 FKR983119:FKS983119 FUN983119:FUO983119 GEJ983119:GEK983119 GOF983119:GOG983119 GYB983119:GYC983119 HHX983119:HHY983119 HRT983119:HRU983119 IBP983119:IBQ983119 ILL983119:ILM983119 IVH983119:IVI983119 JFD983119:JFE983119 JOZ983119:JPA983119 JYV983119:JYW983119 KIR983119:KIS983119 KSN983119:KSO983119 LCJ983119:LCK983119 LMF983119:LMG983119 LWB983119:LWC983119 MFX983119:MFY983119 MPT983119:MPU983119 MZP983119:MZQ983119 NJL983119:NJM983119 NTH983119:NTI983119 ODD983119:ODE983119 OMZ983119:ONA983119 OWV983119:OWW983119 PGR983119:PGS983119 PQN983119:PQO983119 QAJ983119:QAK983119 QKF983119:QKG983119 QUB983119:QUC983119 RDX983119:RDY983119 RNT983119:RNU983119 RXP983119:RXQ983119 SHL983119:SHM983119 SRH983119:SRI983119 TBD983119:TBE983119 TKZ983119:TLA983119 TUV983119:TUW983119 UER983119:UES983119 UON983119:UOO983119 UYJ983119:UYK983119 VIF983119:VIG983119 VSB983119:VSC983119 WBX983119:WBY983119 WLT983119:WLU983119 WVP983119:WVQ983119">
      <formula1>$C$281:$C$294</formula1>
    </dataValidation>
    <dataValidation type="list" allowBlank="1" showInputMessage="1" showErrorMessage="1" sqref="WVJ983080:WVJ983112 IX40:IX73 ST40:ST73 ACP40:ACP73 AML40:AML73 AWH40:AWH73 BGD40:BGD73 BPZ40:BPZ73 BZV40:BZV73 CJR40:CJR73 CTN40:CTN73 DDJ40:DDJ73 DNF40:DNF73 DXB40:DXB73 EGX40:EGX73 EQT40:EQT73 FAP40:FAP73 FKL40:FKL73 FUH40:FUH73 GED40:GED73 GNZ40:GNZ73 GXV40:GXV73 HHR40:HHR73 HRN40:HRN73 IBJ40:IBJ73 ILF40:ILF73 IVB40:IVB73 JEX40:JEX73 JOT40:JOT73 JYP40:JYP73 KIL40:KIL73 KSH40:KSH73 LCD40:LCD73 LLZ40:LLZ73 LVV40:LVV73 MFR40:MFR73 MPN40:MPN73 MZJ40:MZJ73 NJF40:NJF73 NTB40:NTB73 OCX40:OCX73 OMT40:OMT73 OWP40:OWP73 PGL40:PGL73 PQH40:PQH73 QAD40:QAD73 QJZ40:QJZ73 QTV40:QTV73 RDR40:RDR73 RNN40:RNN73 RXJ40:RXJ73 SHF40:SHF73 SRB40:SRB73 TAX40:TAX73 TKT40:TKT73 TUP40:TUP73 UEL40:UEL73 UOH40:UOH73 UYD40:UYD73 VHZ40:VHZ73 VRV40:VRV73 WBR40:WBR73 WLN40:WLN73 WVJ40:WVJ73 B65599:B65631 IX65576:IX65608 ST65576:ST65608 ACP65576:ACP65608 AML65576:AML65608 AWH65576:AWH65608 BGD65576:BGD65608 BPZ65576:BPZ65608 BZV65576:BZV65608 CJR65576:CJR65608 CTN65576:CTN65608 DDJ65576:DDJ65608 DNF65576:DNF65608 DXB65576:DXB65608 EGX65576:EGX65608 EQT65576:EQT65608 FAP65576:FAP65608 FKL65576:FKL65608 FUH65576:FUH65608 GED65576:GED65608 GNZ65576:GNZ65608 GXV65576:GXV65608 HHR65576:HHR65608 HRN65576:HRN65608 IBJ65576:IBJ65608 ILF65576:ILF65608 IVB65576:IVB65608 JEX65576:JEX65608 JOT65576:JOT65608 JYP65576:JYP65608 KIL65576:KIL65608 KSH65576:KSH65608 LCD65576:LCD65608 LLZ65576:LLZ65608 LVV65576:LVV65608 MFR65576:MFR65608 MPN65576:MPN65608 MZJ65576:MZJ65608 NJF65576:NJF65608 NTB65576:NTB65608 OCX65576:OCX65608 OMT65576:OMT65608 OWP65576:OWP65608 PGL65576:PGL65608 PQH65576:PQH65608 QAD65576:QAD65608 QJZ65576:QJZ65608 QTV65576:QTV65608 RDR65576:RDR65608 RNN65576:RNN65608 RXJ65576:RXJ65608 SHF65576:SHF65608 SRB65576:SRB65608 TAX65576:TAX65608 TKT65576:TKT65608 TUP65576:TUP65608 UEL65576:UEL65608 UOH65576:UOH65608 UYD65576:UYD65608 VHZ65576:VHZ65608 VRV65576:VRV65608 WBR65576:WBR65608 WLN65576:WLN65608 WVJ65576:WVJ65608 B131135:B131167 IX131112:IX131144 ST131112:ST131144 ACP131112:ACP131144 AML131112:AML131144 AWH131112:AWH131144 BGD131112:BGD131144 BPZ131112:BPZ131144 BZV131112:BZV131144 CJR131112:CJR131144 CTN131112:CTN131144 DDJ131112:DDJ131144 DNF131112:DNF131144 DXB131112:DXB131144 EGX131112:EGX131144 EQT131112:EQT131144 FAP131112:FAP131144 FKL131112:FKL131144 FUH131112:FUH131144 GED131112:GED131144 GNZ131112:GNZ131144 GXV131112:GXV131144 HHR131112:HHR131144 HRN131112:HRN131144 IBJ131112:IBJ131144 ILF131112:ILF131144 IVB131112:IVB131144 JEX131112:JEX131144 JOT131112:JOT131144 JYP131112:JYP131144 KIL131112:KIL131144 KSH131112:KSH131144 LCD131112:LCD131144 LLZ131112:LLZ131144 LVV131112:LVV131144 MFR131112:MFR131144 MPN131112:MPN131144 MZJ131112:MZJ131144 NJF131112:NJF131144 NTB131112:NTB131144 OCX131112:OCX131144 OMT131112:OMT131144 OWP131112:OWP131144 PGL131112:PGL131144 PQH131112:PQH131144 QAD131112:QAD131144 QJZ131112:QJZ131144 QTV131112:QTV131144 RDR131112:RDR131144 RNN131112:RNN131144 RXJ131112:RXJ131144 SHF131112:SHF131144 SRB131112:SRB131144 TAX131112:TAX131144 TKT131112:TKT131144 TUP131112:TUP131144 UEL131112:UEL131144 UOH131112:UOH131144 UYD131112:UYD131144 VHZ131112:VHZ131144 VRV131112:VRV131144 WBR131112:WBR131144 WLN131112:WLN131144 WVJ131112:WVJ131144 B196671:B196703 IX196648:IX196680 ST196648:ST196680 ACP196648:ACP196680 AML196648:AML196680 AWH196648:AWH196680 BGD196648:BGD196680 BPZ196648:BPZ196680 BZV196648:BZV196680 CJR196648:CJR196680 CTN196648:CTN196680 DDJ196648:DDJ196680 DNF196648:DNF196680 DXB196648:DXB196680 EGX196648:EGX196680 EQT196648:EQT196680 FAP196648:FAP196680 FKL196648:FKL196680 FUH196648:FUH196680 GED196648:GED196680 GNZ196648:GNZ196680 GXV196648:GXV196680 HHR196648:HHR196680 HRN196648:HRN196680 IBJ196648:IBJ196680 ILF196648:ILF196680 IVB196648:IVB196680 JEX196648:JEX196680 JOT196648:JOT196680 JYP196648:JYP196680 KIL196648:KIL196680 KSH196648:KSH196680 LCD196648:LCD196680 LLZ196648:LLZ196680 LVV196648:LVV196680 MFR196648:MFR196680 MPN196648:MPN196680 MZJ196648:MZJ196680 NJF196648:NJF196680 NTB196648:NTB196680 OCX196648:OCX196680 OMT196648:OMT196680 OWP196648:OWP196680 PGL196648:PGL196680 PQH196648:PQH196680 QAD196648:QAD196680 QJZ196648:QJZ196680 QTV196648:QTV196680 RDR196648:RDR196680 RNN196648:RNN196680 RXJ196648:RXJ196680 SHF196648:SHF196680 SRB196648:SRB196680 TAX196648:TAX196680 TKT196648:TKT196680 TUP196648:TUP196680 UEL196648:UEL196680 UOH196648:UOH196680 UYD196648:UYD196680 VHZ196648:VHZ196680 VRV196648:VRV196680 WBR196648:WBR196680 WLN196648:WLN196680 WVJ196648:WVJ196680 B262207:B262239 IX262184:IX262216 ST262184:ST262216 ACP262184:ACP262216 AML262184:AML262216 AWH262184:AWH262216 BGD262184:BGD262216 BPZ262184:BPZ262216 BZV262184:BZV262216 CJR262184:CJR262216 CTN262184:CTN262216 DDJ262184:DDJ262216 DNF262184:DNF262216 DXB262184:DXB262216 EGX262184:EGX262216 EQT262184:EQT262216 FAP262184:FAP262216 FKL262184:FKL262216 FUH262184:FUH262216 GED262184:GED262216 GNZ262184:GNZ262216 GXV262184:GXV262216 HHR262184:HHR262216 HRN262184:HRN262216 IBJ262184:IBJ262216 ILF262184:ILF262216 IVB262184:IVB262216 JEX262184:JEX262216 JOT262184:JOT262216 JYP262184:JYP262216 KIL262184:KIL262216 KSH262184:KSH262216 LCD262184:LCD262216 LLZ262184:LLZ262216 LVV262184:LVV262216 MFR262184:MFR262216 MPN262184:MPN262216 MZJ262184:MZJ262216 NJF262184:NJF262216 NTB262184:NTB262216 OCX262184:OCX262216 OMT262184:OMT262216 OWP262184:OWP262216 PGL262184:PGL262216 PQH262184:PQH262216 QAD262184:QAD262216 QJZ262184:QJZ262216 QTV262184:QTV262216 RDR262184:RDR262216 RNN262184:RNN262216 RXJ262184:RXJ262216 SHF262184:SHF262216 SRB262184:SRB262216 TAX262184:TAX262216 TKT262184:TKT262216 TUP262184:TUP262216 UEL262184:UEL262216 UOH262184:UOH262216 UYD262184:UYD262216 VHZ262184:VHZ262216 VRV262184:VRV262216 WBR262184:WBR262216 WLN262184:WLN262216 WVJ262184:WVJ262216 B327743:B327775 IX327720:IX327752 ST327720:ST327752 ACP327720:ACP327752 AML327720:AML327752 AWH327720:AWH327752 BGD327720:BGD327752 BPZ327720:BPZ327752 BZV327720:BZV327752 CJR327720:CJR327752 CTN327720:CTN327752 DDJ327720:DDJ327752 DNF327720:DNF327752 DXB327720:DXB327752 EGX327720:EGX327752 EQT327720:EQT327752 FAP327720:FAP327752 FKL327720:FKL327752 FUH327720:FUH327752 GED327720:GED327752 GNZ327720:GNZ327752 GXV327720:GXV327752 HHR327720:HHR327752 HRN327720:HRN327752 IBJ327720:IBJ327752 ILF327720:ILF327752 IVB327720:IVB327752 JEX327720:JEX327752 JOT327720:JOT327752 JYP327720:JYP327752 KIL327720:KIL327752 KSH327720:KSH327752 LCD327720:LCD327752 LLZ327720:LLZ327752 LVV327720:LVV327752 MFR327720:MFR327752 MPN327720:MPN327752 MZJ327720:MZJ327752 NJF327720:NJF327752 NTB327720:NTB327752 OCX327720:OCX327752 OMT327720:OMT327752 OWP327720:OWP327752 PGL327720:PGL327752 PQH327720:PQH327752 QAD327720:QAD327752 QJZ327720:QJZ327752 QTV327720:QTV327752 RDR327720:RDR327752 RNN327720:RNN327752 RXJ327720:RXJ327752 SHF327720:SHF327752 SRB327720:SRB327752 TAX327720:TAX327752 TKT327720:TKT327752 TUP327720:TUP327752 UEL327720:UEL327752 UOH327720:UOH327752 UYD327720:UYD327752 VHZ327720:VHZ327752 VRV327720:VRV327752 WBR327720:WBR327752 WLN327720:WLN327752 WVJ327720:WVJ327752 B393279:B393311 IX393256:IX393288 ST393256:ST393288 ACP393256:ACP393288 AML393256:AML393288 AWH393256:AWH393288 BGD393256:BGD393288 BPZ393256:BPZ393288 BZV393256:BZV393288 CJR393256:CJR393288 CTN393256:CTN393288 DDJ393256:DDJ393288 DNF393256:DNF393288 DXB393256:DXB393288 EGX393256:EGX393288 EQT393256:EQT393288 FAP393256:FAP393288 FKL393256:FKL393288 FUH393256:FUH393288 GED393256:GED393288 GNZ393256:GNZ393288 GXV393256:GXV393288 HHR393256:HHR393288 HRN393256:HRN393288 IBJ393256:IBJ393288 ILF393256:ILF393288 IVB393256:IVB393288 JEX393256:JEX393288 JOT393256:JOT393288 JYP393256:JYP393288 KIL393256:KIL393288 KSH393256:KSH393288 LCD393256:LCD393288 LLZ393256:LLZ393288 LVV393256:LVV393288 MFR393256:MFR393288 MPN393256:MPN393288 MZJ393256:MZJ393288 NJF393256:NJF393288 NTB393256:NTB393288 OCX393256:OCX393288 OMT393256:OMT393288 OWP393256:OWP393288 PGL393256:PGL393288 PQH393256:PQH393288 QAD393256:QAD393288 QJZ393256:QJZ393288 QTV393256:QTV393288 RDR393256:RDR393288 RNN393256:RNN393288 RXJ393256:RXJ393288 SHF393256:SHF393288 SRB393256:SRB393288 TAX393256:TAX393288 TKT393256:TKT393288 TUP393256:TUP393288 UEL393256:UEL393288 UOH393256:UOH393288 UYD393256:UYD393288 VHZ393256:VHZ393288 VRV393256:VRV393288 WBR393256:WBR393288 WLN393256:WLN393288 WVJ393256:WVJ393288 B458815:B458847 IX458792:IX458824 ST458792:ST458824 ACP458792:ACP458824 AML458792:AML458824 AWH458792:AWH458824 BGD458792:BGD458824 BPZ458792:BPZ458824 BZV458792:BZV458824 CJR458792:CJR458824 CTN458792:CTN458824 DDJ458792:DDJ458824 DNF458792:DNF458824 DXB458792:DXB458824 EGX458792:EGX458824 EQT458792:EQT458824 FAP458792:FAP458824 FKL458792:FKL458824 FUH458792:FUH458824 GED458792:GED458824 GNZ458792:GNZ458824 GXV458792:GXV458824 HHR458792:HHR458824 HRN458792:HRN458824 IBJ458792:IBJ458824 ILF458792:ILF458824 IVB458792:IVB458824 JEX458792:JEX458824 JOT458792:JOT458824 JYP458792:JYP458824 KIL458792:KIL458824 KSH458792:KSH458824 LCD458792:LCD458824 LLZ458792:LLZ458824 LVV458792:LVV458824 MFR458792:MFR458824 MPN458792:MPN458824 MZJ458792:MZJ458824 NJF458792:NJF458824 NTB458792:NTB458824 OCX458792:OCX458824 OMT458792:OMT458824 OWP458792:OWP458824 PGL458792:PGL458824 PQH458792:PQH458824 QAD458792:QAD458824 QJZ458792:QJZ458824 QTV458792:QTV458824 RDR458792:RDR458824 RNN458792:RNN458824 RXJ458792:RXJ458824 SHF458792:SHF458824 SRB458792:SRB458824 TAX458792:TAX458824 TKT458792:TKT458824 TUP458792:TUP458824 UEL458792:UEL458824 UOH458792:UOH458824 UYD458792:UYD458824 VHZ458792:VHZ458824 VRV458792:VRV458824 WBR458792:WBR458824 WLN458792:WLN458824 WVJ458792:WVJ458824 B524351:B524383 IX524328:IX524360 ST524328:ST524360 ACP524328:ACP524360 AML524328:AML524360 AWH524328:AWH524360 BGD524328:BGD524360 BPZ524328:BPZ524360 BZV524328:BZV524360 CJR524328:CJR524360 CTN524328:CTN524360 DDJ524328:DDJ524360 DNF524328:DNF524360 DXB524328:DXB524360 EGX524328:EGX524360 EQT524328:EQT524360 FAP524328:FAP524360 FKL524328:FKL524360 FUH524328:FUH524360 GED524328:GED524360 GNZ524328:GNZ524360 GXV524328:GXV524360 HHR524328:HHR524360 HRN524328:HRN524360 IBJ524328:IBJ524360 ILF524328:ILF524360 IVB524328:IVB524360 JEX524328:JEX524360 JOT524328:JOT524360 JYP524328:JYP524360 KIL524328:KIL524360 KSH524328:KSH524360 LCD524328:LCD524360 LLZ524328:LLZ524360 LVV524328:LVV524360 MFR524328:MFR524360 MPN524328:MPN524360 MZJ524328:MZJ524360 NJF524328:NJF524360 NTB524328:NTB524360 OCX524328:OCX524360 OMT524328:OMT524360 OWP524328:OWP524360 PGL524328:PGL524360 PQH524328:PQH524360 QAD524328:QAD524360 QJZ524328:QJZ524360 QTV524328:QTV524360 RDR524328:RDR524360 RNN524328:RNN524360 RXJ524328:RXJ524360 SHF524328:SHF524360 SRB524328:SRB524360 TAX524328:TAX524360 TKT524328:TKT524360 TUP524328:TUP524360 UEL524328:UEL524360 UOH524328:UOH524360 UYD524328:UYD524360 VHZ524328:VHZ524360 VRV524328:VRV524360 WBR524328:WBR524360 WLN524328:WLN524360 WVJ524328:WVJ524360 B589887:B589919 IX589864:IX589896 ST589864:ST589896 ACP589864:ACP589896 AML589864:AML589896 AWH589864:AWH589896 BGD589864:BGD589896 BPZ589864:BPZ589896 BZV589864:BZV589896 CJR589864:CJR589896 CTN589864:CTN589896 DDJ589864:DDJ589896 DNF589864:DNF589896 DXB589864:DXB589896 EGX589864:EGX589896 EQT589864:EQT589896 FAP589864:FAP589896 FKL589864:FKL589896 FUH589864:FUH589896 GED589864:GED589896 GNZ589864:GNZ589896 GXV589864:GXV589896 HHR589864:HHR589896 HRN589864:HRN589896 IBJ589864:IBJ589896 ILF589864:ILF589896 IVB589864:IVB589896 JEX589864:JEX589896 JOT589864:JOT589896 JYP589864:JYP589896 KIL589864:KIL589896 KSH589864:KSH589896 LCD589864:LCD589896 LLZ589864:LLZ589896 LVV589864:LVV589896 MFR589864:MFR589896 MPN589864:MPN589896 MZJ589864:MZJ589896 NJF589864:NJF589896 NTB589864:NTB589896 OCX589864:OCX589896 OMT589864:OMT589896 OWP589864:OWP589896 PGL589864:PGL589896 PQH589864:PQH589896 QAD589864:QAD589896 QJZ589864:QJZ589896 QTV589864:QTV589896 RDR589864:RDR589896 RNN589864:RNN589896 RXJ589864:RXJ589896 SHF589864:SHF589896 SRB589864:SRB589896 TAX589864:TAX589896 TKT589864:TKT589896 TUP589864:TUP589896 UEL589864:UEL589896 UOH589864:UOH589896 UYD589864:UYD589896 VHZ589864:VHZ589896 VRV589864:VRV589896 WBR589864:WBR589896 WLN589864:WLN589896 WVJ589864:WVJ589896 B655423:B655455 IX655400:IX655432 ST655400:ST655432 ACP655400:ACP655432 AML655400:AML655432 AWH655400:AWH655432 BGD655400:BGD655432 BPZ655400:BPZ655432 BZV655400:BZV655432 CJR655400:CJR655432 CTN655400:CTN655432 DDJ655400:DDJ655432 DNF655400:DNF655432 DXB655400:DXB655432 EGX655400:EGX655432 EQT655400:EQT655432 FAP655400:FAP655432 FKL655400:FKL655432 FUH655400:FUH655432 GED655400:GED655432 GNZ655400:GNZ655432 GXV655400:GXV655432 HHR655400:HHR655432 HRN655400:HRN655432 IBJ655400:IBJ655432 ILF655400:ILF655432 IVB655400:IVB655432 JEX655400:JEX655432 JOT655400:JOT655432 JYP655400:JYP655432 KIL655400:KIL655432 KSH655400:KSH655432 LCD655400:LCD655432 LLZ655400:LLZ655432 LVV655400:LVV655432 MFR655400:MFR655432 MPN655400:MPN655432 MZJ655400:MZJ655432 NJF655400:NJF655432 NTB655400:NTB655432 OCX655400:OCX655432 OMT655400:OMT655432 OWP655400:OWP655432 PGL655400:PGL655432 PQH655400:PQH655432 QAD655400:QAD655432 QJZ655400:QJZ655432 QTV655400:QTV655432 RDR655400:RDR655432 RNN655400:RNN655432 RXJ655400:RXJ655432 SHF655400:SHF655432 SRB655400:SRB655432 TAX655400:TAX655432 TKT655400:TKT655432 TUP655400:TUP655432 UEL655400:UEL655432 UOH655400:UOH655432 UYD655400:UYD655432 VHZ655400:VHZ655432 VRV655400:VRV655432 WBR655400:WBR655432 WLN655400:WLN655432 WVJ655400:WVJ655432 B720959:B720991 IX720936:IX720968 ST720936:ST720968 ACP720936:ACP720968 AML720936:AML720968 AWH720936:AWH720968 BGD720936:BGD720968 BPZ720936:BPZ720968 BZV720936:BZV720968 CJR720936:CJR720968 CTN720936:CTN720968 DDJ720936:DDJ720968 DNF720936:DNF720968 DXB720936:DXB720968 EGX720936:EGX720968 EQT720936:EQT720968 FAP720936:FAP720968 FKL720936:FKL720968 FUH720936:FUH720968 GED720936:GED720968 GNZ720936:GNZ720968 GXV720936:GXV720968 HHR720936:HHR720968 HRN720936:HRN720968 IBJ720936:IBJ720968 ILF720936:ILF720968 IVB720936:IVB720968 JEX720936:JEX720968 JOT720936:JOT720968 JYP720936:JYP720968 KIL720936:KIL720968 KSH720936:KSH720968 LCD720936:LCD720968 LLZ720936:LLZ720968 LVV720936:LVV720968 MFR720936:MFR720968 MPN720936:MPN720968 MZJ720936:MZJ720968 NJF720936:NJF720968 NTB720936:NTB720968 OCX720936:OCX720968 OMT720936:OMT720968 OWP720936:OWP720968 PGL720936:PGL720968 PQH720936:PQH720968 QAD720936:QAD720968 QJZ720936:QJZ720968 QTV720936:QTV720968 RDR720936:RDR720968 RNN720936:RNN720968 RXJ720936:RXJ720968 SHF720936:SHF720968 SRB720936:SRB720968 TAX720936:TAX720968 TKT720936:TKT720968 TUP720936:TUP720968 UEL720936:UEL720968 UOH720936:UOH720968 UYD720936:UYD720968 VHZ720936:VHZ720968 VRV720936:VRV720968 WBR720936:WBR720968 WLN720936:WLN720968 WVJ720936:WVJ720968 B786495:B786527 IX786472:IX786504 ST786472:ST786504 ACP786472:ACP786504 AML786472:AML786504 AWH786472:AWH786504 BGD786472:BGD786504 BPZ786472:BPZ786504 BZV786472:BZV786504 CJR786472:CJR786504 CTN786472:CTN786504 DDJ786472:DDJ786504 DNF786472:DNF786504 DXB786472:DXB786504 EGX786472:EGX786504 EQT786472:EQT786504 FAP786472:FAP786504 FKL786472:FKL786504 FUH786472:FUH786504 GED786472:GED786504 GNZ786472:GNZ786504 GXV786472:GXV786504 HHR786472:HHR786504 HRN786472:HRN786504 IBJ786472:IBJ786504 ILF786472:ILF786504 IVB786472:IVB786504 JEX786472:JEX786504 JOT786472:JOT786504 JYP786472:JYP786504 KIL786472:KIL786504 KSH786472:KSH786504 LCD786472:LCD786504 LLZ786472:LLZ786504 LVV786472:LVV786504 MFR786472:MFR786504 MPN786472:MPN786504 MZJ786472:MZJ786504 NJF786472:NJF786504 NTB786472:NTB786504 OCX786472:OCX786504 OMT786472:OMT786504 OWP786472:OWP786504 PGL786472:PGL786504 PQH786472:PQH786504 QAD786472:QAD786504 QJZ786472:QJZ786504 QTV786472:QTV786504 RDR786472:RDR786504 RNN786472:RNN786504 RXJ786472:RXJ786504 SHF786472:SHF786504 SRB786472:SRB786504 TAX786472:TAX786504 TKT786472:TKT786504 TUP786472:TUP786504 UEL786472:UEL786504 UOH786472:UOH786504 UYD786472:UYD786504 VHZ786472:VHZ786504 VRV786472:VRV786504 WBR786472:WBR786504 WLN786472:WLN786504 WVJ786472:WVJ786504 B852031:B852063 IX852008:IX852040 ST852008:ST852040 ACP852008:ACP852040 AML852008:AML852040 AWH852008:AWH852040 BGD852008:BGD852040 BPZ852008:BPZ852040 BZV852008:BZV852040 CJR852008:CJR852040 CTN852008:CTN852040 DDJ852008:DDJ852040 DNF852008:DNF852040 DXB852008:DXB852040 EGX852008:EGX852040 EQT852008:EQT852040 FAP852008:FAP852040 FKL852008:FKL852040 FUH852008:FUH852040 GED852008:GED852040 GNZ852008:GNZ852040 GXV852008:GXV852040 HHR852008:HHR852040 HRN852008:HRN852040 IBJ852008:IBJ852040 ILF852008:ILF852040 IVB852008:IVB852040 JEX852008:JEX852040 JOT852008:JOT852040 JYP852008:JYP852040 KIL852008:KIL852040 KSH852008:KSH852040 LCD852008:LCD852040 LLZ852008:LLZ852040 LVV852008:LVV852040 MFR852008:MFR852040 MPN852008:MPN852040 MZJ852008:MZJ852040 NJF852008:NJF852040 NTB852008:NTB852040 OCX852008:OCX852040 OMT852008:OMT852040 OWP852008:OWP852040 PGL852008:PGL852040 PQH852008:PQH852040 QAD852008:QAD852040 QJZ852008:QJZ852040 QTV852008:QTV852040 RDR852008:RDR852040 RNN852008:RNN852040 RXJ852008:RXJ852040 SHF852008:SHF852040 SRB852008:SRB852040 TAX852008:TAX852040 TKT852008:TKT852040 TUP852008:TUP852040 UEL852008:UEL852040 UOH852008:UOH852040 UYD852008:UYD852040 VHZ852008:VHZ852040 VRV852008:VRV852040 WBR852008:WBR852040 WLN852008:WLN852040 WVJ852008:WVJ852040 B917567:B917599 IX917544:IX917576 ST917544:ST917576 ACP917544:ACP917576 AML917544:AML917576 AWH917544:AWH917576 BGD917544:BGD917576 BPZ917544:BPZ917576 BZV917544:BZV917576 CJR917544:CJR917576 CTN917544:CTN917576 DDJ917544:DDJ917576 DNF917544:DNF917576 DXB917544:DXB917576 EGX917544:EGX917576 EQT917544:EQT917576 FAP917544:FAP917576 FKL917544:FKL917576 FUH917544:FUH917576 GED917544:GED917576 GNZ917544:GNZ917576 GXV917544:GXV917576 HHR917544:HHR917576 HRN917544:HRN917576 IBJ917544:IBJ917576 ILF917544:ILF917576 IVB917544:IVB917576 JEX917544:JEX917576 JOT917544:JOT917576 JYP917544:JYP917576 KIL917544:KIL917576 KSH917544:KSH917576 LCD917544:LCD917576 LLZ917544:LLZ917576 LVV917544:LVV917576 MFR917544:MFR917576 MPN917544:MPN917576 MZJ917544:MZJ917576 NJF917544:NJF917576 NTB917544:NTB917576 OCX917544:OCX917576 OMT917544:OMT917576 OWP917544:OWP917576 PGL917544:PGL917576 PQH917544:PQH917576 QAD917544:QAD917576 QJZ917544:QJZ917576 QTV917544:QTV917576 RDR917544:RDR917576 RNN917544:RNN917576 RXJ917544:RXJ917576 SHF917544:SHF917576 SRB917544:SRB917576 TAX917544:TAX917576 TKT917544:TKT917576 TUP917544:TUP917576 UEL917544:UEL917576 UOH917544:UOH917576 UYD917544:UYD917576 VHZ917544:VHZ917576 VRV917544:VRV917576 WBR917544:WBR917576 WLN917544:WLN917576 WVJ917544:WVJ917576 B983103:B983135 IX983080:IX983112 ST983080:ST983112 ACP983080:ACP983112 AML983080:AML983112 AWH983080:AWH983112 BGD983080:BGD983112 BPZ983080:BPZ983112 BZV983080:BZV983112 CJR983080:CJR983112 CTN983080:CTN983112 DDJ983080:DDJ983112 DNF983080:DNF983112 DXB983080:DXB983112 EGX983080:EGX983112 EQT983080:EQT983112 FAP983080:FAP983112 FKL983080:FKL983112 FUH983080:FUH983112 GED983080:GED983112 GNZ983080:GNZ983112 GXV983080:GXV983112 HHR983080:HHR983112 HRN983080:HRN983112 IBJ983080:IBJ983112 ILF983080:ILF983112 IVB983080:IVB983112 JEX983080:JEX983112 JOT983080:JOT983112 JYP983080:JYP983112 KIL983080:KIL983112 KSH983080:KSH983112 LCD983080:LCD983112 LLZ983080:LLZ983112 LVV983080:LVV983112 MFR983080:MFR983112 MPN983080:MPN983112 MZJ983080:MZJ983112 NJF983080:NJF983112 NTB983080:NTB983112 OCX983080:OCX983112 OMT983080:OMT983112 OWP983080:OWP983112 PGL983080:PGL983112 PQH983080:PQH983112 QAD983080:QAD983112 QJZ983080:QJZ983112 QTV983080:QTV983112 RDR983080:RDR983112 RNN983080:RNN983112 RXJ983080:RXJ983112 SHF983080:SHF983112 SRB983080:SRB983112 TAX983080:TAX983112 TKT983080:TKT983112 TUP983080:TUP983112 UEL983080:UEL983112 UOH983080:UOH983112 UYD983080:UYD983112 VHZ983080:VHZ983112 VRV983080:VRV983112 WBR983080:WBR983112 WLN983080:WLN983112 B40:B73">
      <formula1>$C$296:$C$297</formula1>
    </dataValidation>
    <dataValidation type="custom" imeMode="halfAlpha" allowBlank="1" showInputMessage="1" showErrorMessage="1" sqref="D53">
      <formula1>"' ',1,2"</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ゴシック,標準"&amp;8平成３０年度</oddHeader>
    <oddFooter>&amp;C
&amp;P&amp;R&amp;8&amp;A</oddFooter>
  </headerFooter>
  <rowBreaks count="7" manualBreakCount="7">
    <brk id="34" min="1" max="17" man="1"/>
    <brk id="74" min="1" max="17" man="1"/>
    <brk id="108" max="16383" man="1"/>
    <brk id="148" max="16383" man="1"/>
    <brk id="182" max="16383" man="1"/>
    <brk id="219" max="16383" man="1"/>
    <brk id="255"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P65562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P131098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P196634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P262170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P327706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P393242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P458778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P524314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P589850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P655386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P720922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P786458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P851994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P917530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P983066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H65735 JD65712 SZ65712 ACV65712 AMR65712 AWN65712 BGJ65712 BQF65712 CAB65712 CJX65712 CTT65712 DDP65712 DNL65712 DXH65712 EHD65712 EQZ65712 FAV65712 FKR65712 FUN65712 GEJ65712 GOF65712 GYB65712 HHX65712 HRT65712 IBP65712 ILL65712 IVH65712 JFD65712 JOZ65712 JYV65712 KIR65712 KSN65712 LCJ65712 LMF65712 LWB65712 MFX65712 MPT65712 MZP65712 NJL65712 NTH65712 ODD65712 OMZ65712 OWV65712 PGR65712 PQN65712 QAJ65712 QKF65712 QUB65712 RDX65712 RNT65712 RXP65712 SHL65712 SRH65712 TBD65712 TKZ65712 TUV65712 UER65712 UON65712 UYJ65712 VIF65712 VSB65712 WBX65712 WLT65712 WVP65712 H131271 JD131248 SZ131248 ACV131248 AMR131248 AWN131248 BGJ131248 BQF131248 CAB131248 CJX131248 CTT131248 DDP131248 DNL131248 DXH131248 EHD131248 EQZ131248 FAV131248 FKR131248 FUN131248 GEJ131248 GOF131248 GYB131248 HHX131248 HRT131248 IBP131248 ILL131248 IVH131248 JFD131248 JOZ131248 JYV131248 KIR131248 KSN131248 LCJ131248 LMF131248 LWB131248 MFX131248 MPT131248 MZP131248 NJL131248 NTH131248 ODD131248 OMZ131248 OWV131248 PGR131248 PQN131248 QAJ131248 QKF131248 QUB131248 RDX131248 RNT131248 RXP131248 SHL131248 SRH131248 TBD131248 TKZ131248 TUV131248 UER131248 UON131248 UYJ131248 VIF131248 VSB131248 WBX131248 WLT131248 WVP131248 H196807 JD196784 SZ196784 ACV196784 AMR196784 AWN196784 BGJ196784 BQF196784 CAB196784 CJX196784 CTT196784 DDP196784 DNL196784 DXH196784 EHD196784 EQZ196784 FAV196784 FKR196784 FUN196784 GEJ196784 GOF196784 GYB196784 HHX196784 HRT196784 IBP196784 ILL196784 IVH196784 JFD196784 JOZ196784 JYV196784 KIR196784 KSN196784 LCJ196784 LMF196784 LWB196784 MFX196784 MPT196784 MZP196784 NJL196784 NTH196784 ODD196784 OMZ196784 OWV196784 PGR196784 PQN196784 QAJ196784 QKF196784 QUB196784 RDX196784 RNT196784 RXP196784 SHL196784 SRH196784 TBD196784 TKZ196784 TUV196784 UER196784 UON196784 UYJ196784 VIF196784 VSB196784 WBX196784 WLT196784 WVP196784 H262343 JD262320 SZ262320 ACV262320 AMR262320 AWN262320 BGJ262320 BQF262320 CAB262320 CJX262320 CTT262320 DDP262320 DNL262320 DXH262320 EHD262320 EQZ262320 FAV262320 FKR262320 FUN262320 GEJ262320 GOF262320 GYB262320 HHX262320 HRT262320 IBP262320 ILL262320 IVH262320 JFD262320 JOZ262320 JYV262320 KIR262320 KSN262320 LCJ262320 LMF262320 LWB262320 MFX262320 MPT262320 MZP262320 NJL262320 NTH262320 ODD262320 OMZ262320 OWV262320 PGR262320 PQN262320 QAJ262320 QKF262320 QUB262320 RDX262320 RNT262320 RXP262320 SHL262320 SRH262320 TBD262320 TKZ262320 TUV262320 UER262320 UON262320 UYJ262320 VIF262320 VSB262320 WBX262320 WLT262320 WVP262320 H327879 JD327856 SZ327856 ACV327856 AMR327856 AWN327856 BGJ327856 BQF327856 CAB327856 CJX327856 CTT327856 DDP327856 DNL327856 DXH327856 EHD327856 EQZ327856 FAV327856 FKR327856 FUN327856 GEJ327856 GOF327856 GYB327856 HHX327856 HRT327856 IBP327856 ILL327856 IVH327856 JFD327856 JOZ327856 JYV327856 KIR327856 KSN327856 LCJ327856 LMF327856 LWB327856 MFX327856 MPT327856 MZP327856 NJL327856 NTH327856 ODD327856 OMZ327856 OWV327856 PGR327856 PQN327856 QAJ327856 QKF327856 QUB327856 RDX327856 RNT327856 RXP327856 SHL327856 SRH327856 TBD327856 TKZ327856 TUV327856 UER327856 UON327856 UYJ327856 VIF327856 VSB327856 WBX327856 WLT327856 WVP327856 H393415 JD393392 SZ393392 ACV393392 AMR393392 AWN393392 BGJ393392 BQF393392 CAB393392 CJX393392 CTT393392 DDP393392 DNL393392 DXH393392 EHD393392 EQZ393392 FAV393392 FKR393392 FUN393392 GEJ393392 GOF393392 GYB393392 HHX393392 HRT393392 IBP393392 ILL393392 IVH393392 JFD393392 JOZ393392 JYV393392 KIR393392 KSN393392 LCJ393392 LMF393392 LWB393392 MFX393392 MPT393392 MZP393392 NJL393392 NTH393392 ODD393392 OMZ393392 OWV393392 PGR393392 PQN393392 QAJ393392 QKF393392 QUB393392 RDX393392 RNT393392 RXP393392 SHL393392 SRH393392 TBD393392 TKZ393392 TUV393392 UER393392 UON393392 UYJ393392 VIF393392 VSB393392 WBX393392 WLT393392 WVP393392 H458951 JD458928 SZ458928 ACV458928 AMR458928 AWN458928 BGJ458928 BQF458928 CAB458928 CJX458928 CTT458928 DDP458928 DNL458928 DXH458928 EHD458928 EQZ458928 FAV458928 FKR458928 FUN458928 GEJ458928 GOF458928 GYB458928 HHX458928 HRT458928 IBP458928 ILL458928 IVH458928 JFD458928 JOZ458928 JYV458928 KIR458928 KSN458928 LCJ458928 LMF458928 LWB458928 MFX458928 MPT458928 MZP458928 NJL458928 NTH458928 ODD458928 OMZ458928 OWV458928 PGR458928 PQN458928 QAJ458928 QKF458928 QUB458928 RDX458928 RNT458928 RXP458928 SHL458928 SRH458928 TBD458928 TKZ458928 TUV458928 UER458928 UON458928 UYJ458928 VIF458928 VSB458928 WBX458928 WLT458928 WVP458928 H524487 JD524464 SZ524464 ACV524464 AMR524464 AWN524464 BGJ524464 BQF524464 CAB524464 CJX524464 CTT524464 DDP524464 DNL524464 DXH524464 EHD524464 EQZ524464 FAV524464 FKR524464 FUN524464 GEJ524464 GOF524464 GYB524464 HHX524464 HRT524464 IBP524464 ILL524464 IVH524464 JFD524464 JOZ524464 JYV524464 KIR524464 KSN524464 LCJ524464 LMF524464 LWB524464 MFX524464 MPT524464 MZP524464 NJL524464 NTH524464 ODD524464 OMZ524464 OWV524464 PGR524464 PQN524464 QAJ524464 QKF524464 QUB524464 RDX524464 RNT524464 RXP524464 SHL524464 SRH524464 TBD524464 TKZ524464 TUV524464 UER524464 UON524464 UYJ524464 VIF524464 VSB524464 WBX524464 WLT524464 WVP524464 H590023 JD590000 SZ590000 ACV590000 AMR590000 AWN590000 BGJ590000 BQF590000 CAB590000 CJX590000 CTT590000 DDP590000 DNL590000 DXH590000 EHD590000 EQZ590000 FAV590000 FKR590000 FUN590000 GEJ590000 GOF590000 GYB590000 HHX590000 HRT590000 IBP590000 ILL590000 IVH590000 JFD590000 JOZ590000 JYV590000 KIR590000 KSN590000 LCJ590000 LMF590000 LWB590000 MFX590000 MPT590000 MZP590000 NJL590000 NTH590000 ODD590000 OMZ590000 OWV590000 PGR590000 PQN590000 QAJ590000 QKF590000 QUB590000 RDX590000 RNT590000 RXP590000 SHL590000 SRH590000 TBD590000 TKZ590000 TUV590000 UER590000 UON590000 UYJ590000 VIF590000 VSB590000 WBX590000 WLT590000 WVP590000 H655559 JD655536 SZ655536 ACV655536 AMR655536 AWN655536 BGJ655536 BQF655536 CAB655536 CJX655536 CTT655536 DDP655536 DNL655536 DXH655536 EHD655536 EQZ655536 FAV655536 FKR655536 FUN655536 GEJ655536 GOF655536 GYB655536 HHX655536 HRT655536 IBP655536 ILL655536 IVH655536 JFD655536 JOZ655536 JYV655536 KIR655536 KSN655536 LCJ655536 LMF655536 LWB655536 MFX655536 MPT655536 MZP655536 NJL655536 NTH655536 ODD655536 OMZ655536 OWV655536 PGR655536 PQN655536 QAJ655536 QKF655536 QUB655536 RDX655536 RNT655536 RXP655536 SHL655536 SRH655536 TBD655536 TKZ655536 TUV655536 UER655536 UON655536 UYJ655536 VIF655536 VSB655536 WBX655536 WLT655536 WVP655536 H721095 JD721072 SZ721072 ACV721072 AMR721072 AWN721072 BGJ721072 BQF721072 CAB721072 CJX721072 CTT721072 DDP721072 DNL721072 DXH721072 EHD721072 EQZ721072 FAV721072 FKR721072 FUN721072 GEJ721072 GOF721072 GYB721072 HHX721072 HRT721072 IBP721072 ILL721072 IVH721072 JFD721072 JOZ721072 JYV721072 KIR721072 KSN721072 LCJ721072 LMF721072 LWB721072 MFX721072 MPT721072 MZP721072 NJL721072 NTH721072 ODD721072 OMZ721072 OWV721072 PGR721072 PQN721072 QAJ721072 QKF721072 QUB721072 RDX721072 RNT721072 RXP721072 SHL721072 SRH721072 TBD721072 TKZ721072 TUV721072 UER721072 UON721072 UYJ721072 VIF721072 VSB721072 WBX721072 WLT721072 WVP721072 H786631 JD786608 SZ786608 ACV786608 AMR786608 AWN786608 BGJ786608 BQF786608 CAB786608 CJX786608 CTT786608 DDP786608 DNL786608 DXH786608 EHD786608 EQZ786608 FAV786608 FKR786608 FUN786608 GEJ786608 GOF786608 GYB786608 HHX786608 HRT786608 IBP786608 ILL786608 IVH786608 JFD786608 JOZ786608 JYV786608 KIR786608 KSN786608 LCJ786608 LMF786608 LWB786608 MFX786608 MPT786608 MZP786608 NJL786608 NTH786608 ODD786608 OMZ786608 OWV786608 PGR786608 PQN786608 QAJ786608 QKF786608 QUB786608 RDX786608 RNT786608 RXP786608 SHL786608 SRH786608 TBD786608 TKZ786608 TUV786608 UER786608 UON786608 UYJ786608 VIF786608 VSB786608 WBX786608 WLT786608 WVP786608 H852167 JD852144 SZ852144 ACV852144 AMR852144 AWN852144 BGJ852144 BQF852144 CAB852144 CJX852144 CTT852144 DDP852144 DNL852144 DXH852144 EHD852144 EQZ852144 FAV852144 FKR852144 FUN852144 GEJ852144 GOF852144 GYB852144 HHX852144 HRT852144 IBP852144 ILL852144 IVH852144 JFD852144 JOZ852144 JYV852144 KIR852144 KSN852144 LCJ852144 LMF852144 LWB852144 MFX852144 MPT852144 MZP852144 NJL852144 NTH852144 ODD852144 OMZ852144 OWV852144 PGR852144 PQN852144 QAJ852144 QKF852144 QUB852144 RDX852144 RNT852144 RXP852144 SHL852144 SRH852144 TBD852144 TKZ852144 TUV852144 UER852144 UON852144 UYJ852144 VIF852144 VSB852144 WBX852144 WLT852144 WVP852144 H917703 JD917680 SZ917680 ACV917680 AMR917680 AWN917680 BGJ917680 BQF917680 CAB917680 CJX917680 CTT917680 DDP917680 DNL917680 DXH917680 EHD917680 EQZ917680 FAV917680 FKR917680 FUN917680 GEJ917680 GOF917680 GYB917680 HHX917680 HRT917680 IBP917680 ILL917680 IVH917680 JFD917680 JOZ917680 JYV917680 KIR917680 KSN917680 LCJ917680 LMF917680 LWB917680 MFX917680 MPT917680 MZP917680 NJL917680 NTH917680 ODD917680 OMZ917680 OWV917680 PGR917680 PQN917680 QAJ917680 QKF917680 QUB917680 RDX917680 RNT917680 RXP917680 SHL917680 SRH917680 TBD917680 TKZ917680 TUV917680 UER917680 UON917680 UYJ917680 VIF917680 VSB917680 WBX917680 WLT917680 WVP917680 H983239 JD983216 SZ983216 ACV983216 AMR983216 AWN983216 BGJ983216 BQF983216 CAB983216 CJX983216 CTT983216 DDP983216 DNL983216 DXH983216 EHD983216 EQZ983216 FAV983216 FKR983216 FUN983216 GEJ983216 GOF983216 GYB983216 HHX983216 HRT983216 IBP983216 ILL983216 IVH983216 JFD983216 JOZ983216 JYV983216 KIR983216 KSN983216 LCJ983216 LMF983216 LWB983216 MFX983216 MPT983216 MZP983216 NJL983216 NTH983216 ODD983216 OMZ983216 OWV983216 PGR983216 PQN983216 QAJ983216 QKF983216 QUB983216 RDX983216 RNT983216 RXP983216 SHL983216 SRH983216 TBD983216 TKZ983216 TUV983216 UER983216 UON983216 UYJ983216 VIF983216 VSB983216 WBX983216 WLT983216 WVP983216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H65733 JD65710 SZ65710 ACV65710 AMR65710 AWN65710 BGJ65710 BQF65710 CAB65710 CJX65710 CTT65710 DDP65710 DNL65710 DXH65710 EHD65710 EQZ65710 FAV65710 FKR65710 FUN65710 GEJ65710 GOF65710 GYB65710 HHX65710 HRT65710 IBP65710 ILL65710 IVH65710 JFD65710 JOZ65710 JYV65710 KIR65710 KSN65710 LCJ65710 LMF65710 LWB65710 MFX65710 MPT65710 MZP65710 NJL65710 NTH65710 ODD65710 OMZ65710 OWV65710 PGR65710 PQN65710 QAJ65710 QKF65710 QUB65710 RDX65710 RNT65710 RXP65710 SHL65710 SRH65710 TBD65710 TKZ65710 TUV65710 UER65710 UON65710 UYJ65710 VIF65710 VSB65710 WBX65710 WLT65710 WVP65710 H131269 JD131246 SZ131246 ACV131246 AMR131246 AWN131246 BGJ131246 BQF131246 CAB131246 CJX131246 CTT131246 DDP131246 DNL131246 DXH131246 EHD131246 EQZ131246 FAV131246 FKR131246 FUN131246 GEJ131246 GOF131246 GYB131246 HHX131246 HRT131246 IBP131246 ILL131246 IVH131246 JFD131246 JOZ131246 JYV131246 KIR131246 KSN131246 LCJ131246 LMF131246 LWB131246 MFX131246 MPT131246 MZP131246 NJL131246 NTH131246 ODD131246 OMZ131246 OWV131246 PGR131246 PQN131246 QAJ131246 QKF131246 QUB131246 RDX131246 RNT131246 RXP131246 SHL131246 SRH131246 TBD131246 TKZ131246 TUV131246 UER131246 UON131246 UYJ131246 VIF131246 VSB131246 WBX131246 WLT131246 WVP131246 H196805 JD196782 SZ196782 ACV196782 AMR196782 AWN196782 BGJ196782 BQF196782 CAB196782 CJX196782 CTT196782 DDP196782 DNL196782 DXH196782 EHD196782 EQZ196782 FAV196782 FKR196782 FUN196782 GEJ196782 GOF196782 GYB196782 HHX196782 HRT196782 IBP196782 ILL196782 IVH196782 JFD196782 JOZ196782 JYV196782 KIR196782 KSN196782 LCJ196782 LMF196782 LWB196782 MFX196782 MPT196782 MZP196782 NJL196782 NTH196782 ODD196782 OMZ196782 OWV196782 PGR196782 PQN196782 QAJ196782 QKF196782 QUB196782 RDX196782 RNT196782 RXP196782 SHL196782 SRH196782 TBD196782 TKZ196782 TUV196782 UER196782 UON196782 UYJ196782 VIF196782 VSB196782 WBX196782 WLT196782 WVP196782 H262341 JD262318 SZ262318 ACV262318 AMR262318 AWN262318 BGJ262318 BQF262318 CAB262318 CJX262318 CTT262318 DDP262318 DNL262318 DXH262318 EHD262318 EQZ262318 FAV262318 FKR262318 FUN262318 GEJ262318 GOF262318 GYB262318 HHX262318 HRT262318 IBP262318 ILL262318 IVH262318 JFD262318 JOZ262318 JYV262318 KIR262318 KSN262318 LCJ262318 LMF262318 LWB262318 MFX262318 MPT262318 MZP262318 NJL262318 NTH262318 ODD262318 OMZ262318 OWV262318 PGR262318 PQN262318 QAJ262318 QKF262318 QUB262318 RDX262318 RNT262318 RXP262318 SHL262318 SRH262318 TBD262318 TKZ262318 TUV262318 UER262318 UON262318 UYJ262318 VIF262318 VSB262318 WBX262318 WLT262318 WVP262318 H327877 JD327854 SZ327854 ACV327854 AMR327854 AWN327854 BGJ327854 BQF327854 CAB327854 CJX327854 CTT327854 DDP327854 DNL327854 DXH327854 EHD327854 EQZ327854 FAV327854 FKR327854 FUN327854 GEJ327854 GOF327854 GYB327854 HHX327854 HRT327854 IBP327854 ILL327854 IVH327854 JFD327854 JOZ327854 JYV327854 KIR327854 KSN327854 LCJ327854 LMF327854 LWB327854 MFX327854 MPT327854 MZP327854 NJL327854 NTH327854 ODD327854 OMZ327854 OWV327854 PGR327854 PQN327854 QAJ327854 QKF327854 QUB327854 RDX327854 RNT327854 RXP327854 SHL327854 SRH327854 TBD327854 TKZ327854 TUV327854 UER327854 UON327854 UYJ327854 VIF327854 VSB327854 WBX327854 WLT327854 WVP327854 H393413 JD393390 SZ393390 ACV393390 AMR393390 AWN393390 BGJ393390 BQF393390 CAB393390 CJX393390 CTT393390 DDP393390 DNL393390 DXH393390 EHD393390 EQZ393390 FAV393390 FKR393390 FUN393390 GEJ393390 GOF393390 GYB393390 HHX393390 HRT393390 IBP393390 ILL393390 IVH393390 JFD393390 JOZ393390 JYV393390 KIR393390 KSN393390 LCJ393390 LMF393390 LWB393390 MFX393390 MPT393390 MZP393390 NJL393390 NTH393390 ODD393390 OMZ393390 OWV393390 PGR393390 PQN393390 QAJ393390 QKF393390 QUB393390 RDX393390 RNT393390 RXP393390 SHL393390 SRH393390 TBD393390 TKZ393390 TUV393390 UER393390 UON393390 UYJ393390 VIF393390 VSB393390 WBX393390 WLT393390 WVP393390 H458949 JD458926 SZ458926 ACV458926 AMR458926 AWN458926 BGJ458926 BQF458926 CAB458926 CJX458926 CTT458926 DDP458926 DNL458926 DXH458926 EHD458926 EQZ458926 FAV458926 FKR458926 FUN458926 GEJ458926 GOF458926 GYB458926 HHX458926 HRT458926 IBP458926 ILL458926 IVH458926 JFD458926 JOZ458926 JYV458926 KIR458926 KSN458926 LCJ458926 LMF458926 LWB458926 MFX458926 MPT458926 MZP458926 NJL458926 NTH458926 ODD458926 OMZ458926 OWV458926 PGR458926 PQN458926 QAJ458926 QKF458926 QUB458926 RDX458926 RNT458926 RXP458926 SHL458926 SRH458926 TBD458926 TKZ458926 TUV458926 UER458926 UON458926 UYJ458926 VIF458926 VSB458926 WBX458926 WLT458926 WVP458926 H524485 JD524462 SZ524462 ACV524462 AMR524462 AWN524462 BGJ524462 BQF524462 CAB524462 CJX524462 CTT524462 DDP524462 DNL524462 DXH524462 EHD524462 EQZ524462 FAV524462 FKR524462 FUN524462 GEJ524462 GOF524462 GYB524462 HHX524462 HRT524462 IBP524462 ILL524462 IVH524462 JFD524462 JOZ524462 JYV524462 KIR524462 KSN524462 LCJ524462 LMF524462 LWB524462 MFX524462 MPT524462 MZP524462 NJL524462 NTH524462 ODD524462 OMZ524462 OWV524462 PGR524462 PQN524462 QAJ524462 QKF524462 QUB524462 RDX524462 RNT524462 RXP524462 SHL524462 SRH524462 TBD524462 TKZ524462 TUV524462 UER524462 UON524462 UYJ524462 VIF524462 VSB524462 WBX524462 WLT524462 WVP524462 H590021 JD589998 SZ589998 ACV589998 AMR589998 AWN589998 BGJ589998 BQF589998 CAB589998 CJX589998 CTT589998 DDP589998 DNL589998 DXH589998 EHD589998 EQZ589998 FAV589998 FKR589998 FUN589998 GEJ589998 GOF589998 GYB589998 HHX589998 HRT589998 IBP589998 ILL589998 IVH589998 JFD589998 JOZ589998 JYV589998 KIR589998 KSN589998 LCJ589998 LMF589998 LWB589998 MFX589998 MPT589998 MZP589998 NJL589998 NTH589998 ODD589998 OMZ589998 OWV589998 PGR589998 PQN589998 QAJ589998 QKF589998 QUB589998 RDX589998 RNT589998 RXP589998 SHL589998 SRH589998 TBD589998 TKZ589998 TUV589998 UER589998 UON589998 UYJ589998 VIF589998 VSB589998 WBX589998 WLT589998 WVP589998 H655557 JD655534 SZ655534 ACV655534 AMR655534 AWN655534 BGJ655534 BQF655534 CAB655534 CJX655534 CTT655534 DDP655534 DNL655534 DXH655534 EHD655534 EQZ655534 FAV655534 FKR655534 FUN655534 GEJ655534 GOF655534 GYB655534 HHX655534 HRT655534 IBP655534 ILL655534 IVH655534 JFD655534 JOZ655534 JYV655534 KIR655534 KSN655534 LCJ655534 LMF655534 LWB655534 MFX655534 MPT655534 MZP655534 NJL655534 NTH655534 ODD655534 OMZ655534 OWV655534 PGR655534 PQN655534 QAJ655534 QKF655534 QUB655534 RDX655534 RNT655534 RXP655534 SHL655534 SRH655534 TBD655534 TKZ655534 TUV655534 UER655534 UON655534 UYJ655534 VIF655534 VSB655534 WBX655534 WLT655534 WVP655534 H721093 JD721070 SZ721070 ACV721070 AMR721070 AWN721070 BGJ721070 BQF721070 CAB721070 CJX721070 CTT721070 DDP721070 DNL721070 DXH721070 EHD721070 EQZ721070 FAV721070 FKR721070 FUN721070 GEJ721070 GOF721070 GYB721070 HHX721070 HRT721070 IBP721070 ILL721070 IVH721070 JFD721070 JOZ721070 JYV721070 KIR721070 KSN721070 LCJ721070 LMF721070 LWB721070 MFX721070 MPT721070 MZP721070 NJL721070 NTH721070 ODD721070 OMZ721070 OWV721070 PGR721070 PQN721070 QAJ721070 QKF721070 QUB721070 RDX721070 RNT721070 RXP721070 SHL721070 SRH721070 TBD721070 TKZ721070 TUV721070 UER721070 UON721070 UYJ721070 VIF721070 VSB721070 WBX721070 WLT721070 WVP721070 H786629 JD786606 SZ786606 ACV786606 AMR786606 AWN786606 BGJ786606 BQF786606 CAB786606 CJX786606 CTT786606 DDP786606 DNL786606 DXH786606 EHD786606 EQZ786606 FAV786606 FKR786606 FUN786606 GEJ786606 GOF786606 GYB786606 HHX786606 HRT786606 IBP786606 ILL786606 IVH786606 JFD786606 JOZ786606 JYV786606 KIR786606 KSN786606 LCJ786606 LMF786606 LWB786606 MFX786606 MPT786606 MZP786606 NJL786606 NTH786606 ODD786606 OMZ786606 OWV786606 PGR786606 PQN786606 QAJ786606 QKF786606 QUB786606 RDX786606 RNT786606 RXP786606 SHL786606 SRH786606 TBD786606 TKZ786606 TUV786606 UER786606 UON786606 UYJ786606 VIF786606 VSB786606 WBX786606 WLT786606 WVP786606 H852165 JD852142 SZ852142 ACV852142 AMR852142 AWN852142 BGJ852142 BQF852142 CAB852142 CJX852142 CTT852142 DDP852142 DNL852142 DXH852142 EHD852142 EQZ852142 FAV852142 FKR852142 FUN852142 GEJ852142 GOF852142 GYB852142 HHX852142 HRT852142 IBP852142 ILL852142 IVH852142 JFD852142 JOZ852142 JYV852142 KIR852142 KSN852142 LCJ852142 LMF852142 LWB852142 MFX852142 MPT852142 MZP852142 NJL852142 NTH852142 ODD852142 OMZ852142 OWV852142 PGR852142 PQN852142 QAJ852142 QKF852142 QUB852142 RDX852142 RNT852142 RXP852142 SHL852142 SRH852142 TBD852142 TKZ852142 TUV852142 UER852142 UON852142 UYJ852142 VIF852142 VSB852142 WBX852142 WLT852142 WVP852142 H917701 JD917678 SZ917678 ACV917678 AMR917678 AWN917678 BGJ917678 BQF917678 CAB917678 CJX917678 CTT917678 DDP917678 DNL917678 DXH917678 EHD917678 EQZ917678 FAV917678 FKR917678 FUN917678 GEJ917678 GOF917678 GYB917678 HHX917678 HRT917678 IBP917678 ILL917678 IVH917678 JFD917678 JOZ917678 JYV917678 KIR917678 KSN917678 LCJ917678 LMF917678 LWB917678 MFX917678 MPT917678 MZP917678 NJL917678 NTH917678 ODD917678 OMZ917678 OWV917678 PGR917678 PQN917678 QAJ917678 QKF917678 QUB917678 RDX917678 RNT917678 RXP917678 SHL917678 SRH917678 TBD917678 TKZ917678 TUV917678 UER917678 UON917678 UYJ917678 VIF917678 VSB917678 WBX917678 WLT917678 WVP917678 H983237 JD983214 SZ983214 ACV983214 AMR983214 AWN983214 BGJ983214 BQF983214 CAB983214 CJX983214 CTT983214 DDP983214 DNL983214 DXH983214 EHD983214 EQZ983214 FAV983214 FKR983214 FUN983214 GEJ983214 GOF983214 GYB983214 HHX983214 HRT983214 IBP983214 ILL983214 IVH983214 JFD983214 JOZ983214 JYV983214 KIR983214 KSN983214 LCJ983214 LMF983214 LWB983214 MFX983214 MPT983214 MZP983214 NJL983214 NTH983214 ODD983214 OMZ983214 OWV983214 PGR983214 PQN983214 QAJ983214 QKF983214 QUB983214 RDX983214 RNT983214 RXP983214 SHL983214 SRH983214 TBD983214 TKZ983214 TUV983214 UER983214 UON983214 UYJ983214 VIF983214 VSB983214 WBX983214 WLT983214 WVP983214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H65731 JD65708 SZ65708 ACV65708 AMR65708 AWN65708 BGJ65708 BQF65708 CAB65708 CJX65708 CTT65708 DDP65708 DNL65708 DXH65708 EHD65708 EQZ65708 FAV65708 FKR65708 FUN65708 GEJ65708 GOF65708 GYB65708 HHX65708 HRT65708 IBP65708 ILL65708 IVH65708 JFD65708 JOZ65708 JYV65708 KIR65708 KSN65708 LCJ65708 LMF65708 LWB65708 MFX65708 MPT65708 MZP65708 NJL65708 NTH65708 ODD65708 OMZ65708 OWV65708 PGR65708 PQN65708 QAJ65708 QKF65708 QUB65708 RDX65708 RNT65708 RXP65708 SHL65708 SRH65708 TBD65708 TKZ65708 TUV65708 UER65708 UON65708 UYJ65708 VIF65708 VSB65708 WBX65708 WLT65708 WVP65708 H131267 JD131244 SZ131244 ACV131244 AMR131244 AWN131244 BGJ131244 BQF131244 CAB131244 CJX131244 CTT131244 DDP131244 DNL131244 DXH131244 EHD131244 EQZ131244 FAV131244 FKR131244 FUN131244 GEJ131244 GOF131244 GYB131244 HHX131244 HRT131244 IBP131244 ILL131244 IVH131244 JFD131244 JOZ131244 JYV131244 KIR131244 KSN131244 LCJ131244 LMF131244 LWB131244 MFX131244 MPT131244 MZP131244 NJL131244 NTH131244 ODD131244 OMZ131244 OWV131244 PGR131244 PQN131244 QAJ131244 QKF131244 QUB131244 RDX131244 RNT131244 RXP131244 SHL131244 SRH131244 TBD131244 TKZ131244 TUV131244 UER131244 UON131244 UYJ131244 VIF131244 VSB131244 WBX131244 WLT131244 WVP131244 H196803 JD196780 SZ196780 ACV196780 AMR196780 AWN196780 BGJ196780 BQF196780 CAB196780 CJX196780 CTT196780 DDP196780 DNL196780 DXH196780 EHD196780 EQZ196780 FAV196780 FKR196780 FUN196780 GEJ196780 GOF196780 GYB196780 HHX196780 HRT196780 IBP196780 ILL196780 IVH196780 JFD196780 JOZ196780 JYV196780 KIR196780 KSN196780 LCJ196780 LMF196780 LWB196780 MFX196780 MPT196780 MZP196780 NJL196780 NTH196780 ODD196780 OMZ196780 OWV196780 PGR196780 PQN196780 QAJ196780 QKF196780 QUB196780 RDX196780 RNT196780 RXP196780 SHL196780 SRH196780 TBD196780 TKZ196780 TUV196780 UER196780 UON196780 UYJ196780 VIF196780 VSB196780 WBX196780 WLT196780 WVP196780 H262339 JD262316 SZ262316 ACV262316 AMR262316 AWN262316 BGJ262316 BQF262316 CAB262316 CJX262316 CTT262316 DDP262316 DNL262316 DXH262316 EHD262316 EQZ262316 FAV262316 FKR262316 FUN262316 GEJ262316 GOF262316 GYB262316 HHX262316 HRT262316 IBP262316 ILL262316 IVH262316 JFD262316 JOZ262316 JYV262316 KIR262316 KSN262316 LCJ262316 LMF262316 LWB262316 MFX262316 MPT262316 MZP262316 NJL262316 NTH262316 ODD262316 OMZ262316 OWV262316 PGR262316 PQN262316 QAJ262316 QKF262316 QUB262316 RDX262316 RNT262316 RXP262316 SHL262316 SRH262316 TBD262316 TKZ262316 TUV262316 UER262316 UON262316 UYJ262316 VIF262316 VSB262316 WBX262316 WLT262316 WVP262316 H327875 JD327852 SZ327852 ACV327852 AMR327852 AWN327852 BGJ327852 BQF327852 CAB327852 CJX327852 CTT327852 DDP327852 DNL327852 DXH327852 EHD327852 EQZ327852 FAV327852 FKR327852 FUN327852 GEJ327852 GOF327852 GYB327852 HHX327852 HRT327852 IBP327852 ILL327852 IVH327852 JFD327852 JOZ327852 JYV327852 KIR327852 KSN327852 LCJ327852 LMF327852 LWB327852 MFX327852 MPT327852 MZP327852 NJL327852 NTH327852 ODD327852 OMZ327852 OWV327852 PGR327852 PQN327852 QAJ327852 QKF327852 QUB327852 RDX327852 RNT327852 RXP327852 SHL327852 SRH327852 TBD327852 TKZ327852 TUV327852 UER327852 UON327852 UYJ327852 VIF327852 VSB327852 WBX327852 WLT327852 WVP327852 H393411 JD393388 SZ393388 ACV393388 AMR393388 AWN393388 BGJ393388 BQF393388 CAB393388 CJX393388 CTT393388 DDP393388 DNL393388 DXH393388 EHD393388 EQZ393388 FAV393388 FKR393388 FUN393388 GEJ393388 GOF393388 GYB393388 HHX393388 HRT393388 IBP393388 ILL393388 IVH393388 JFD393388 JOZ393388 JYV393388 KIR393388 KSN393388 LCJ393388 LMF393388 LWB393388 MFX393388 MPT393388 MZP393388 NJL393388 NTH393388 ODD393388 OMZ393388 OWV393388 PGR393388 PQN393388 QAJ393388 QKF393388 QUB393388 RDX393388 RNT393388 RXP393388 SHL393388 SRH393388 TBD393388 TKZ393388 TUV393388 UER393388 UON393388 UYJ393388 VIF393388 VSB393388 WBX393388 WLT393388 WVP393388 H458947 JD458924 SZ458924 ACV458924 AMR458924 AWN458924 BGJ458924 BQF458924 CAB458924 CJX458924 CTT458924 DDP458924 DNL458924 DXH458924 EHD458924 EQZ458924 FAV458924 FKR458924 FUN458924 GEJ458924 GOF458924 GYB458924 HHX458924 HRT458924 IBP458924 ILL458924 IVH458924 JFD458924 JOZ458924 JYV458924 KIR458924 KSN458924 LCJ458924 LMF458924 LWB458924 MFX458924 MPT458924 MZP458924 NJL458924 NTH458924 ODD458924 OMZ458924 OWV458924 PGR458924 PQN458924 QAJ458924 QKF458924 QUB458924 RDX458924 RNT458924 RXP458924 SHL458924 SRH458924 TBD458924 TKZ458924 TUV458924 UER458924 UON458924 UYJ458924 VIF458924 VSB458924 WBX458924 WLT458924 WVP458924 H524483 JD524460 SZ524460 ACV524460 AMR524460 AWN524460 BGJ524460 BQF524460 CAB524460 CJX524460 CTT524460 DDP524460 DNL524460 DXH524460 EHD524460 EQZ524460 FAV524460 FKR524460 FUN524460 GEJ524460 GOF524460 GYB524460 HHX524460 HRT524460 IBP524460 ILL524460 IVH524460 JFD524460 JOZ524460 JYV524460 KIR524460 KSN524460 LCJ524460 LMF524460 LWB524460 MFX524460 MPT524460 MZP524460 NJL524460 NTH524460 ODD524460 OMZ524460 OWV524460 PGR524460 PQN524460 QAJ524460 QKF524460 QUB524460 RDX524460 RNT524460 RXP524460 SHL524460 SRH524460 TBD524460 TKZ524460 TUV524460 UER524460 UON524460 UYJ524460 VIF524460 VSB524460 WBX524460 WLT524460 WVP524460 H590019 JD589996 SZ589996 ACV589996 AMR589996 AWN589996 BGJ589996 BQF589996 CAB589996 CJX589996 CTT589996 DDP589996 DNL589996 DXH589996 EHD589996 EQZ589996 FAV589996 FKR589996 FUN589996 GEJ589996 GOF589996 GYB589996 HHX589996 HRT589996 IBP589996 ILL589996 IVH589996 JFD589996 JOZ589996 JYV589996 KIR589996 KSN589996 LCJ589996 LMF589996 LWB589996 MFX589996 MPT589996 MZP589996 NJL589996 NTH589996 ODD589996 OMZ589996 OWV589996 PGR589996 PQN589996 QAJ589996 QKF589996 QUB589996 RDX589996 RNT589996 RXP589996 SHL589996 SRH589996 TBD589996 TKZ589996 TUV589996 UER589996 UON589996 UYJ589996 VIF589996 VSB589996 WBX589996 WLT589996 WVP589996 H655555 JD655532 SZ655532 ACV655532 AMR655532 AWN655532 BGJ655532 BQF655532 CAB655532 CJX655532 CTT655532 DDP655532 DNL655532 DXH655532 EHD655532 EQZ655532 FAV655532 FKR655532 FUN655532 GEJ655532 GOF655532 GYB655532 HHX655532 HRT655532 IBP655532 ILL655532 IVH655532 JFD655532 JOZ655532 JYV655532 KIR655532 KSN655532 LCJ655532 LMF655532 LWB655532 MFX655532 MPT655532 MZP655532 NJL655532 NTH655532 ODD655532 OMZ655532 OWV655532 PGR655532 PQN655532 QAJ655532 QKF655532 QUB655532 RDX655532 RNT655532 RXP655532 SHL655532 SRH655532 TBD655532 TKZ655532 TUV655532 UER655532 UON655532 UYJ655532 VIF655532 VSB655532 WBX655532 WLT655532 WVP655532 H721091 JD721068 SZ721068 ACV721068 AMR721068 AWN721068 BGJ721068 BQF721068 CAB721068 CJX721068 CTT721068 DDP721068 DNL721068 DXH721068 EHD721068 EQZ721068 FAV721068 FKR721068 FUN721068 GEJ721068 GOF721068 GYB721068 HHX721068 HRT721068 IBP721068 ILL721068 IVH721068 JFD721068 JOZ721068 JYV721068 KIR721068 KSN721068 LCJ721068 LMF721068 LWB721068 MFX721068 MPT721068 MZP721068 NJL721068 NTH721068 ODD721068 OMZ721068 OWV721068 PGR721068 PQN721068 QAJ721068 QKF721068 QUB721068 RDX721068 RNT721068 RXP721068 SHL721068 SRH721068 TBD721068 TKZ721068 TUV721068 UER721068 UON721068 UYJ721068 VIF721068 VSB721068 WBX721068 WLT721068 WVP721068 H786627 JD786604 SZ786604 ACV786604 AMR786604 AWN786604 BGJ786604 BQF786604 CAB786604 CJX786604 CTT786604 DDP786604 DNL786604 DXH786604 EHD786604 EQZ786604 FAV786604 FKR786604 FUN786604 GEJ786604 GOF786604 GYB786604 HHX786604 HRT786604 IBP786604 ILL786604 IVH786604 JFD786604 JOZ786604 JYV786604 KIR786604 KSN786604 LCJ786604 LMF786604 LWB786604 MFX786604 MPT786604 MZP786604 NJL786604 NTH786604 ODD786604 OMZ786604 OWV786604 PGR786604 PQN786604 QAJ786604 QKF786604 QUB786604 RDX786604 RNT786604 RXP786604 SHL786604 SRH786604 TBD786604 TKZ786604 TUV786604 UER786604 UON786604 UYJ786604 VIF786604 VSB786604 WBX786604 WLT786604 WVP786604 H852163 JD852140 SZ852140 ACV852140 AMR852140 AWN852140 BGJ852140 BQF852140 CAB852140 CJX852140 CTT852140 DDP852140 DNL852140 DXH852140 EHD852140 EQZ852140 FAV852140 FKR852140 FUN852140 GEJ852140 GOF852140 GYB852140 HHX852140 HRT852140 IBP852140 ILL852140 IVH852140 JFD852140 JOZ852140 JYV852140 KIR852140 KSN852140 LCJ852140 LMF852140 LWB852140 MFX852140 MPT852140 MZP852140 NJL852140 NTH852140 ODD852140 OMZ852140 OWV852140 PGR852140 PQN852140 QAJ852140 QKF852140 QUB852140 RDX852140 RNT852140 RXP852140 SHL852140 SRH852140 TBD852140 TKZ852140 TUV852140 UER852140 UON852140 UYJ852140 VIF852140 VSB852140 WBX852140 WLT852140 WVP852140 H917699 JD917676 SZ917676 ACV917676 AMR917676 AWN917676 BGJ917676 BQF917676 CAB917676 CJX917676 CTT917676 DDP917676 DNL917676 DXH917676 EHD917676 EQZ917676 FAV917676 FKR917676 FUN917676 GEJ917676 GOF917676 GYB917676 HHX917676 HRT917676 IBP917676 ILL917676 IVH917676 JFD917676 JOZ917676 JYV917676 KIR917676 KSN917676 LCJ917676 LMF917676 LWB917676 MFX917676 MPT917676 MZP917676 NJL917676 NTH917676 ODD917676 OMZ917676 OWV917676 PGR917676 PQN917676 QAJ917676 QKF917676 QUB917676 RDX917676 RNT917676 RXP917676 SHL917676 SRH917676 TBD917676 TKZ917676 TUV917676 UER917676 UON917676 UYJ917676 VIF917676 VSB917676 WBX917676 WLT917676 WVP917676 H983235 JD983212 SZ983212 ACV983212 AMR983212 AWN983212 BGJ983212 BQF983212 CAB983212 CJX983212 CTT983212 DDP983212 DNL983212 DXH983212 EHD983212 EQZ983212 FAV983212 FKR983212 FUN983212 GEJ983212 GOF983212 GYB983212 HHX983212 HRT983212 IBP983212 ILL983212 IVH983212 JFD983212 JOZ983212 JYV983212 KIR983212 KSN983212 LCJ983212 LMF983212 LWB983212 MFX983212 MPT983212 MZP983212 NJL983212 NTH983212 ODD983212 OMZ983212 OWV983212 PGR983212 PQN983212 QAJ983212 QKF983212 QUB983212 RDX983212 RNT983212 RXP983212 SHL983212 SRH983212 TBD983212 TKZ983212 TUV983212 UER983212 UON983212 UYJ983212 VIF983212 VSB983212 WBX983212 WLT983212 WVP983212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H65729 JD65706 SZ65706 ACV65706 AMR65706 AWN65706 BGJ65706 BQF65706 CAB65706 CJX65706 CTT65706 DDP65706 DNL65706 DXH65706 EHD65706 EQZ65706 FAV65706 FKR65706 FUN65706 GEJ65706 GOF65706 GYB65706 HHX65706 HRT65706 IBP65706 ILL65706 IVH65706 JFD65706 JOZ65706 JYV65706 KIR65706 KSN65706 LCJ65706 LMF65706 LWB65706 MFX65706 MPT65706 MZP65706 NJL65706 NTH65706 ODD65706 OMZ65706 OWV65706 PGR65706 PQN65706 QAJ65706 QKF65706 QUB65706 RDX65706 RNT65706 RXP65706 SHL65706 SRH65706 TBD65706 TKZ65706 TUV65706 UER65706 UON65706 UYJ65706 VIF65706 VSB65706 WBX65706 WLT65706 WVP65706 H131265 JD131242 SZ131242 ACV131242 AMR131242 AWN131242 BGJ131242 BQF131242 CAB131242 CJX131242 CTT131242 DDP131242 DNL131242 DXH131242 EHD131242 EQZ131242 FAV131242 FKR131242 FUN131242 GEJ131242 GOF131242 GYB131242 HHX131242 HRT131242 IBP131242 ILL131242 IVH131242 JFD131242 JOZ131242 JYV131242 KIR131242 KSN131242 LCJ131242 LMF131242 LWB131242 MFX131242 MPT131242 MZP131242 NJL131242 NTH131242 ODD131242 OMZ131242 OWV131242 PGR131242 PQN131242 QAJ131242 QKF131242 QUB131242 RDX131242 RNT131242 RXP131242 SHL131242 SRH131242 TBD131242 TKZ131242 TUV131242 UER131242 UON131242 UYJ131242 VIF131242 VSB131242 WBX131242 WLT131242 WVP131242 H196801 JD196778 SZ196778 ACV196778 AMR196778 AWN196778 BGJ196778 BQF196778 CAB196778 CJX196778 CTT196778 DDP196778 DNL196778 DXH196778 EHD196778 EQZ196778 FAV196778 FKR196778 FUN196778 GEJ196778 GOF196778 GYB196778 HHX196778 HRT196778 IBP196778 ILL196778 IVH196778 JFD196778 JOZ196778 JYV196778 KIR196778 KSN196778 LCJ196778 LMF196778 LWB196778 MFX196778 MPT196778 MZP196778 NJL196778 NTH196778 ODD196778 OMZ196778 OWV196778 PGR196778 PQN196778 QAJ196778 QKF196778 QUB196778 RDX196778 RNT196778 RXP196778 SHL196778 SRH196778 TBD196778 TKZ196778 TUV196778 UER196778 UON196778 UYJ196778 VIF196778 VSB196778 WBX196778 WLT196778 WVP196778 H262337 JD262314 SZ262314 ACV262314 AMR262314 AWN262314 BGJ262314 BQF262314 CAB262314 CJX262314 CTT262314 DDP262314 DNL262314 DXH262314 EHD262314 EQZ262314 FAV262314 FKR262314 FUN262314 GEJ262314 GOF262314 GYB262314 HHX262314 HRT262314 IBP262314 ILL262314 IVH262314 JFD262314 JOZ262314 JYV262314 KIR262314 KSN262314 LCJ262314 LMF262314 LWB262314 MFX262314 MPT262314 MZP262314 NJL262314 NTH262314 ODD262314 OMZ262314 OWV262314 PGR262314 PQN262314 QAJ262314 QKF262314 QUB262314 RDX262314 RNT262314 RXP262314 SHL262314 SRH262314 TBD262314 TKZ262314 TUV262314 UER262314 UON262314 UYJ262314 VIF262314 VSB262314 WBX262314 WLT262314 WVP262314 H327873 JD327850 SZ327850 ACV327850 AMR327850 AWN327850 BGJ327850 BQF327850 CAB327850 CJX327850 CTT327850 DDP327850 DNL327850 DXH327850 EHD327850 EQZ327850 FAV327850 FKR327850 FUN327850 GEJ327850 GOF327850 GYB327850 HHX327850 HRT327850 IBP327850 ILL327850 IVH327850 JFD327850 JOZ327850 JYV327850 KIR327850 KSN327850 LCJ327850 LMF327850 LWB327850 MFX327850 MPT327850 MZP327850 NJL327850 NTH327850 ODD327850 OMZ327850 OWV327850 PGR327850 PQN327850 QAJ327850 QKF327850 QUB327850 RDX327850 RNT327850 RXP327850 SHL327850 SRH327850 TBD327850 TKZ327850 TUV327850 UER327850 UON327850 UYJ327850 VIF327850 VSB327850 WBX327850 WLT327850 WVP327850 H393409 JD393386 SZ393386 ACV393386 AMR393386 AWN393386 BGJ393386 BQF393386 CAB393386 CJX393386 CTT393386 DDP393386 DNL393386 DXH393386 EHD393386 EQZ393386 FAV393386 FKR393386 FUN393386 GEJ393386 GOF393386 GYB393386 HHX393386 HRT393386 IBP393386 ILL393386 IVH393386 JFD393386 JOZ393386 JYV393386 KIR393386 KSN393386 LCJ393386 LMF393386 LWB393386 MFX393386 MPT393386 MZP393386 NJL393386 NTH393386 ODD393386 OMZ393386 OWV393386 PGR393386 PQN393386 QAJ393386 QKF393386 QUB393386 RDX393386 RNT393386 RXP393386 SHL393386 SRH393386 TBD393386 TKZ393386 TUV393386 UER393386 UON393386 UYJ393386 VIF393386 VSB393386 WBX393386 WLT393386 WVP393386 H458945 JD458922 SZ458922 ACV458922 AMR458922 AWN458922 BGJ458922 BQF458922 CAB458922 CJX458922 CTT458922 DDP458922 DNL458922 DXH458922 EHD458922 EQZ458922 FAV458922 FKR458922 FUN458922 GEJ458922 GOF458922 GYB458922 HHX458922 HRT458922 IBP458922 ILL458922 IVH458922 JFD458922 JOZ458922 JYV458922 KIR458922 KSN458922 LCJ458922 LMF458922 LWB458922 MFX458922 MPT458922 MZP458922 NJL458922 NTH458922 ODD458922 OMZ458922 OWV458922 PGR458922 PQN458922 QAJ458922 QKF458922 QUB458922 RDX458922 RNT458922 RXP458922 SHL458922 SRH458922 TBD458922 TKZ458922 TUV458922 UER458922 UON458922 UYJ458922 VIF458922 VSB458922 WBX458922 WLT458922 WVP458922 H524481 JD524458 SZ524458 ACV524458 AMR524458 AWN524458 BGJ524458 BQF524458 CAB524458 CJX524458 CTT524458 DDP524458 DNL524458 DXH524458 EHD524458 EQZ524458 FAV524458 FKR524458 FUN524458 GEJ524458 GOF524458 GYB524458 HHX524458 HRT524458 IBP524458 ILL524458 IVH524458 JFD524458 JOZ524458 JYV524458 KIR524458 KSN524458 LCJ524458 LMF524458 LWB524458 MFX524458 MPT524458 MZP524458 NJL524458 NTH524458 ODD524458 OMZ524458 OWV524458 PGR524458 PQN524458 QAJ524458 QKF524458 QUB524458 RDX524458 RNT524458 RXP524458 SHL524458 SRH524458 TBD524458 TKZ524458 TUV524458 UER524458 UON524458 UYJ524458 VIF524458 VSB524458 WBX524458 WLT524458 WVP524458 H590017 JD589994 SZ589994 ACV589994 AMR589994 AWN589994 BGJ589994 BQF589994 CAB589994 CJX589994 CTT589994 DDP589994 DNL589994 DXH589994 EHD589994 EQZ589994 FAV589994 FKR589994 FUN589994 GEJ589994 GOF589994 GYB589994 HHX589994 HRT589994 IBP589994 ILL589994 IVH589994 JFD589994 JOZ589994 JYV589994 KIR589994 KSN589994 LCJ589994 LMF589994 LWB589994 MFX589994 MPT589994 MZP589994 NJL589994 NTH589994 ODD589994 OMZ589994 OWV589994 PGR589994 PQN589994 QAJ589994 QKF589994 QUB589994 RDX589994 RNT589994 RXP589994 SHL589994 SRH589994 TBD589994 TKZ589994 TUV589994 UER589994 UON589994 UYJ589994 VIF589994 VSB589994 WBX589994 WLT589994 WVP589994 H655553 JD655530 SZ655530 ACV655530 AMR655530 AWN655530 BGJ655530 BQF655530 CAB655530 CJX655530 CTT655530 DDP655530 DNL655530 DXH655530 EHD655530 EQZ655530 FAV655530 FKR655530 FUN655530 GEJ655530 GOF655530 GYB655530 HHX655530 HRT655530 IBP655530 ILL655530 IVH655530 JFD655530 JOZ655530 JYV655530 KIR655530 KSN655530 LCJ655530 LMF655530 LWB655530 MFX655530 MPT655530 MZP655530 NJL655530 NTH655530 ODD655530 OMZ655530 OWV655530 PGR655530 PQN655530 QAJ655530 QKF655530 QUB655530 RDX655530 RNT655530 RXP655530 SHL655530 SRH655530 TBD655530 TKZ655530 TUV655530 UER655530 UON655530 UYJ655530 VIF655530 VSB655530 WBX655530 WLT655530 WVP655530 H721089 JD721066 SZ721066 ACV721066 AMR721066 AWN721066 BGJ721066 BQF721066 CAB721066 CJX721066 CTT721066 DDP721066 DNL721066 DXH721066 EHD721066 EQZ721066 FAV721066 FKR721066 FUN721066 GEJ721066 GOF721066 GYB721066 HHX721066 HRT721066 IBP721066 ILL721066 IVH721066 JFD721066 JOZ721066 JYV721066 KIR721066 KSN721066 LCJ721066 LMF721066 LWB721066 MFX721066 MPT721066 MZP721066 NJL721066 NTH721066 ODD721066 OMZ721066 OWV721066 PGR721066 PQN721066 QAJ721066 QKF721066 QUB721066 RDX721066 RNT721066 RXP721066 SHL721066 SRH721066 TBD721066 TKZ721066 TUV721066 UER721066 UON721066 UYJ721066 VIF721066 VSB721066 WBX721066 WLT721066 WVP721066 H786625 JD786602 SZ786602 ACV786602 AMR786602 AWN786602 BGJ786602 BQF786602 CAB786602 CJX786602 CTT786602 DDP786602 DNL786602 DXH786602 EHD786602 EQZ786602 FAV786602 FKR786602 FUN786602 GEJ786602 GOF786602 GYB786602 HHX786602 HRT786602 IBP786602 ILL786602 IVH786602 JFD786602 JOZ786602 JYV786602 KIR786602 KSN786602 LCJ786602 LMF786602 LWB786602 MFX786602 MPT786602 MZP786602 NJL786602 NTH786602 ODD786602 OMZ786602 OWV786602 PGR786602 PQN786602 QAJ786602 QKF786602 QUB786602 RDX786602 RNT786602 RXP786602 SHL786602 SRH786602 TBD786602 TKZ786602 TUV786602 UER786602 UON786602 UYJ786602 VIF786602 VSB786602 WBX786602 WLT786602 WVP786602 H852161 JD852138 SZ852138 ACV852138 AMR852138 AWN852138 BGJ852138 BQF852138 CAB852138 CJX852138 CTT852138 DDP852138 DNL852138 DXH852138 EHD852138 EQZ852138 FAV852138 FKR852138 FUN852138 GEJ852138 GOF852138 GYB852138 HHX852138 HRT852138 IBP852138 ILL852138 IVH852138 JFD852138 JOZ852138 JYV852138 KIR852138 KSN852138 LCJ852138 LMF852138 LWB852138 MFX852138 MPT852138 MZP852138 NJL852138 NTH852138 ODD852138 OMZ852138 OWV852138 PGR852138 PQN852138 QAJ852138 QKF852138 QUB852138 RDX852138 RNT852138 RXP852138 SHL852138 SRH852138 TBD852138 TKZ852138 TUV852138 UER852138 UON852138 UYJ852138 VIF852138 VSB852138 WBX852138 WLT852138 WVP852138 H917697 JD917674 SZ917674 ACV917674 AMR917674 AWN917674 BGJ917674 BQF917674 CAB917674 CJX917674 CTT917674 DDP917674 DNL917674 DXH917674 EHD917674 EQZ917674 FAV917674 FKR917674 FUN917674 GEJ917674 GOF917674 GYB917674 HHX917674 HRT917674 IBP917674 ILL917674 IVH917674 JFD917674 JOZ917674 JYV917674 KIR917674 KSN917674 LCJ917674 LMF917674 LWB917674 MFX917674 MPT917674 MZP917674 NJL917674 NTH917674 ODD917674 OMZ917674 OWV917674 PGR917674 PQN917674 QAJ917674 QKF917674 QUB917674 RDX917674 RNT917674 RXP917674 SHL917674 SRH917674 TBD917674 TKZ917674 TUV917674 UER917674 UON917674 UYJ917674 VIF917674 VSB917674 WBX917674 WLT917674 WVP917674 H983233 JD983210 SZ983210 ACV983210 AMR983210 AWN983210 BGJ983210 BQF983210 CAB983210 CJX983210 CTT983210 DDP983210 DNL983210 DXH983210 EHD983210 EQZ983210 FAV983210 FKR983210 FUN983210 GEJ983210 GOF983210 GYB983210 HHX983210 HRT983210 IBP983210 ILL983210 IVH983210 JFD983210 JOZ983210 JYV983210 KIR983210 KSN983210 LCJ983210 LMF983210 LWB983210 MFX983210 MPT983210 MZP983210 NJL983210 NTH983210 ODD983210 OMZ983210 OWV983210 PGR983210 PQN983210 QAJ983210 QKF983210 QUB983210 RDX983210 RNT983210 RXP983210 SHL983210 SRH983210 TBD983210 TKZ983210 TUV983210 UER983210 UON983210 UYJ983210 VIF983210 VSB983210 WBX983210 WLT983210 WVP983210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H65727 JD65704 SZ65704 ACV65704 AMR65704 AWN65704 BGJ65704 BQF65704 CAB65704 CJX65704 CTT65704 DDP65704 DNL65704 DXH65704 EHD65704 EQZ65704 FAV65704 FKR65704 FUN65704 GEJ65704 GOF65704 GYB65704 HHX65704 HRT65704 IBP65704 ILL65704 IVH65704 JFD65704 JOZ65704 JYV65704 KIR65704 KSN65704 LCJ65704 LMF65704 LWB65704 MFX65704 MPT65704 MZP65704 NJL65704 NTH65704 ODD65704 OMZ65704 OWV65704 PGR65704 PQN65704 QAJ65704 QKF65704 QUB65704 RDX65704 RNT65704 RXP65704 SHL65704 SRH65704 TBD65704 TKZ65704 TUV65704 UER65704 UON65704 UYJ65704 VIF65704 VSB65704 WBX65704 WLT65704 WVP65704 H131263 JD131240 SZ131240 ACV131240 AMR131240 AWN131240 BGJ131240 BQF131240 CAB131240 CJX131240 CTT131240 DDP131240 DNL131240 DXH131240 EHD131240 EQZ131240 FAV131240 FKR131240 FUN131240 GEJ131240 GOF131240 GYB131240 HHX131240 HRT131240 IBP131240 ILL131240 IVH131240 JFD131240 JOZ131240 JYV131240 KIR131240 KSN131240 LCJ131240 LMF131240 LWB131240 MFX131240 MPT131240 MZP131240 NJL131240 NTH131240 ODD131240 OMZ131240 OWV131240 PGR131240 PQN131240 QAJ131240 QKF131240 QUB131240 RDX131240 RNT131240 RXP131240 SHL131240 SRH131240 TBD131240 TKZ131240 TUV131240 UER131240 UON131240 UYJ131240 VIF131240 VSB131240 WBX131240 WLT131240 WVP131240 H196799 JD196776 SZ196776 ACV196776 AMR196776 AWN196776 BGJ196776 BQF196776 CAB196776 CJX196776 CTT196776 DDP196776 DNL196776 DXH196776 EHD196776 EQZ196776 FAV196776 FKR196776 FUN196776 GEJ196776 GOF196776 GYB196776 HHX196776 HRT196776 IBP196776 ILL196776 IVH196776 JFD196776 JOZ196776 JYV196776 KIR196776 KSN196776 LCJ196776 LMF196776 LWB196776 MFX196776 MPT196776 MZP196776 NJL196776 NTH196776 ODD196776 OMZ196776 OWV196776 PGR196776 PQN196776 QAJ196776 QKF196776 QUB196776 RDX196776 RNT196776 RXP196776 SHL196776 SRH196776 TBD196776 TKZ196776 TUV196776 UER196776 UON196776 UYJ196776 VIF196776 VSB196776 WBX196776 WLT196776 WVP196776 H262335 JD262312 SZ262312 ACV262312 AMR262312 AWN262312 BGJ262312 BQF262312 CAB262312 CJX262312 CTT262312 DDP262312 DNL262312 DXH262312 EHD262312 EQZ262312 FAV262312 FKR262312 FUN262312 GEJ262312 GOF262312 GYB262312 HHX262312 HRT262312 IBP262312 ILL262312 IVH262312 JFD262312 JOZ262312 JYV262312 KIR262312 KSN262312 LCJ262312 LMF262312 LWB262312 MFX262312 MPT262312 MZP262312 NJL262312 NTH262312 ODD262312 OMZ262312 OWV262312 PGR262312 PQN262312 QAJ262312 QKF262312 QUB262312 RDX262312 RNT262312 RXP262312 SHL262312 SRH262312 TBD262312 TKZ262312 TUV262312 UER262312 UON262312 UYJ262312 VIF262312 VSB262312 WBX262312 WLT262312 WVP262312 H327871 JD327848 SZ327848 ACV327848 AMR327848 AWN327848 BGJ327848 BQF327848 CAB327848 CJX327848 CTT327848 DDP327848 DNL327848 DXH327848 EHD327848 EQZ327848 FAV327848 FKR327848 FUN327848 GEJ327848 GOF327848 GYB327848 HHX327848 HRT327848 IBP327848 ILL327848 IVH327848 JFD327848 JOZ327848 JYV327848 KIR327848 KSN327848 LCJ327848 LMF327848 LWB327848 MFX327848 MPT327848 MZP327848 NJL327848 NTH327848 ODD327848 OMZ327848 OWV327848 PGR327848 PQN327848 QAJ327848 QKF327848 QUB327848 RDX327848 RNT327848 RXP327848 SHL327848 SRH327848 TBD327848 TKZ327848 TUV327848 UER327848 UON327848 UYJ327848 VIF327848 VSB327848 WBX327848 WLT327848 WVP327848 H393407 JD393384 SZ393384 ACV393384 AMR393384 AWN393384 BGJ393384 BQF393384 CAB393384 CJX393384 CTT393384 DDP393384 DNL393384 DXH393384 EHD393384 EQZ393384 FAV393384 FKR393384 FUN393384 GEJ393384 GOF393384 GYB393384 HHX393384 HRT393384 IBP393384 ILL393384 IVH393384 JFD393384 JOZ393384 JYV393384 KIR393384 KSN393384 LCJ393384 LMF393384 LWB393384 MFX393384 MPT393384 MZP393384 NJL393384 NTH393384 ODD393384 OMZ393384 OWV393384 PGR393384 PQN393384 QAJ393384 QKF393384 QUB393384 RDX393384 RNT393384 RXP393384 SHL393384 SRH393384 TBD393384 TKZ393384 TUV393384 UER393384 UON393384 UYJ393384 VIF393384 VSB393384 WBX393384 WLT393384 WVP393384 H458943 JD458920 SZ458920 ACV458920 AMR458920 AWN458920 BGJ458920 BQF458920 CAB458920 CJX458920 CTT458920 DDP458920 DNL458920 DXH458920 EHD458920 EQZ458920 FAV458920 FKR458920 FUN458920 GEJ458920 GOF458920 GYB458920 HHX458920 HRT458920 IBP458920 ILL458920 IVH458920 JFD458920 JOZ458920 JYV458920 KIR458920 KSN458920 LCJ458920 LMF458920 LWB458920 MFX458920 MPT458920 MZP458920 NJL458920 NTH458920 ODD458920 OMZ458920 OWV458920 PGR458920 PQN458920 QAJ458920 QKF458920 QUB458920 RDX458920 RNT458920 RXP458920 SHL458920 SRH458920 TBD458920 TKZ458920 TUV458920 UER458920 UON458920 UYJ458920 VIF458920 VSB458920 WBX458920 WLT458920 WVP458920 H524479 JD524456 SZ524456 ACV524456 AMR524456 AWN524456 BGJ524456 BQF524456 CAB524456 CJX524456 CTT524456 DDP524456 DNL524456 DXH524456 EHD524456 EQZ524456 FAV524456 FKR524456 FUN524456 GEJ524456 GOF524456 GYB524456 HHX524456 HRT524456 IBP524456 ILL524456 IVH524456 JFD524456 JOZ524456 JYV524456 KIR524456 KSN524456 LCJ524456 LMF524456 LWB524456 MFX524456 MPT524456 MZP524456 NJL524456 NTH524456 ODD524456 OMZ524456 OWV524456 PGR524456 PQN524456 QAJ524456 QKF524456 QUB524456 RDX524456 RNT524456 RXP524456 SHL524456 SRH524456 TBD524456 TKZ524456 TUV524456 UER524456 UON524456 UYJ524456 VIF524456 VSB524456 WBX524456 WLT524456 WVP524456 H590015 JD589992 SZ589992 ACV589992 AMR589992 AWN589992 BGJ589992 BQF589992 CAB589992 CJX589992 CTT589992 DDP589992 DNL589992 DXH589992 EHD589992 EQZ589992 FAV589992 FKR589992 FUN589992 GEJ589992 GOF589992 GYB589992 HHX589992 HRT589992 IBP589992 ILL589992 IVH589992 JFD589992 JOZ589992 JYV589992 KIR589992 KSN589992 LCJ589992 LMF589992 LWB589992 MFX589992 MPT589992 MZP589992 NJL589992 NTH589992 ODD589992 OMZ589992 OWV589992 PGR589992 PQN589992 QAJ589992 QKF589992 QUB589992 RDX589992 RNT589992 RXP589992 SHL589992 SRH589992 TBD589992 TKZ589992 TUV589992 UER589992 UON589992 UYJ589992 VIF589992 VSB589992 WBX589992 WLT589992 WVP589992 H655551 JD655528 SZ655528 ACV655528 AMR655528 AWN655528 BGJ655528 BQF655528 CAB655528 CJX655528 CTT655528 DDP655528 DNL655528 DXH655528 EHD655528 EQZ655528 FAV655528 FKR655528 FUN655528 GEJ655528 GOF655528 GYB655528 HHX655528 HRT655528 IBP655528 ILL655528 IVH655528 JFD655528 JOZ655528 JYV655528 KIR655528 KSN655528 LCJ655528 LMF655528 LWB655528 MFX655528 MPT655528 MZP655528 NJL655528 NTH655528 ODD655528 OMZ655528 OWV655528 PGR655528 PQN655528 QAJ655528 QKF655528 QUB655528 RDX655528 RNT655528 RXP655528 SHL655528 SRH655528 TBD655528 TKZ655528 TUV655528 UER655528 UON655528 UYJ655528 VIF655528 VSB655528 WBX655528 WLT655528 WVP655528 H721087 JD721064 SZ721064 ACV721064 AMR721064 AWN721064 BGJ721064 BQF721064 CAB721064 CJX721064 CTT721064 DDP721064 DNL721064 DXH721064 EHD721064 EQZ721064 FAV721064 FKR721064 FUN721064 GEJ721064 GOF721064 GYB721064 HHX721064 HRT721064 IBP721064 ILL721064 IVH721064 JFD721064 JOZ721064 JYV721064 KIR721064 KSN721064 LCJ721064 LMF721064 LWB721064 MFX721064 MPT721064 MZP721064 NJL721064 NTH721064 ODD721064 OMZ721064 OWV721064 PGR721064 PQN721064 QAJ721064 QKF721064 QUB721064 RDX721064 RNT721064 RXP721064 SHL721064 SRH721064 TBD721064 TKZ721064 TUV721064 UER721064 UON721064 UYJ721064 VIF721064 VSB721064 WBX721064 WLT721064 WVP721064 H786623 JD786600 SZ786600 ACV786600 AMR786600 AWN786600 BGJ786600 BQF786600 CAB786600 CJX786600 CTT786600 DDP786600 DNL786600 DXH786600 EHD786600 EQZ786600 FAV786600 FKR786600 FUN786600 GEJ786600 GOF786600 GYB786600 HHX786600 HRT786600 IBP786600 ILL786600 IVH786600 JFD786600 JOZ786600 JYV786600 KIR786600 KSN786600 LCJ786600 LMF786600 LWB786600 MFX786600 MPT786600 MZP786600 NJL786600 NTH786600 ODD786600 OMZ786600 OWV786600 PGR786600 PQN786600 QAJ786600 QKF786600 QUB786600 RDX786600 RNT786600 RXP786600 SHL786600 SRH786600 TBD786600 TKZ786600 TUV786600 UER786600 UON786600 UYJ786600 VIF786600 VSB786600 WBX786600 WLT786600 WVP786600 H852159 JD852136 SZ852136 ACV852136 AMR852136 AWN852136 BGJ852136 BQF852136 CAB852136 CJX852136 CTT852136 DDP852136 DNL852136 DXH852136 EHD852136 EQZ852136 FAV852136 FKR852136 FUN852136 GEJ852136 GOF852136 GYB852136 HHX852136 HRT852136 IBP852136 ILL852136 IVH852136 JFD852136 JOZ852136 JYV852136 KIR852136 KSN852136 LCJ852136 LMF852136 LWB852136 MFX852136 MPT852136 MZP852136 NJL852136 NTH852136 ODD852136 OMZ852136 OWV852136 PGR852136 PQN852136 QAJ852136 QKF852136 QUB852136 RDX852136 RNT852136 RXP852136 SHL852136 SRH852136 TBD852136 TKZ852136 TUV852136 UER852136 UON852136 UYJ852136 VIF852136 VSB852136 WBX852136 WLT852136 WVP852136 H917695 JD917672 SZ917672 ACV917672 AMR917672 AWN917672 BGJ917672 BQF917672 CAB917672 CJX917672 CTT917672 DDP917672 DNL917672 DXH917672 EHD917672 EQZ917672 FAV917672 FKR917672 FUN917672 GEJ917672 GOF917672 GYB917672 HHX917672 HRT917672 IBP917672 ILL917672 IVH917672 JFD917672 JOZ917672 JYV917672 KIR917672 KSN917672 LCJ917672 LMF917672 LWB917672 MFX917672 MPT917672 MZP917672 NJL917672 NTH917672 ODD917672 OMZ917672 OWV917672 PGR917672 PQN917672 QAJ917672 QKF917672 QUB917672 RDX917672 RNT917672 RXP917672 SHL917672 SRH917672 TBD917672 TKZ917672 TUV917672 UER917672 UON917672 UYJ917672 VIF917672 VSB917672 WBX917672 WLT917672 WVP917672 H983231 JD983208 SZ983208 ACV983208 AMR983208 AWN983208 BGJ983208 BQF983208 CAB983208 CJX983208 CTT983208 DDP983208 DNL983208 DXH983208 EHD983208 EQZ983208 FAV983208 FKR983208 FUN983208 GEJ983208 GOF983208 GYB983208 HHX983208 HRT983208 IBP983208 ILL983208 IVH983208 JFD983208 JOZ983208 JYV983208 KIR983208 KSN983208 LCJ983208 LMF983208 LWB983208 MFX983208 MPT983208 MZP983208 NJL983208 NTH983208 ODD983208 OMZ983208 OWV983208 PGR983208 PQN983208 QAJ983208 QKF983208 QUB983208 RDX983208 RNT983208 RXP983208 SHL983208 SRH983208 TBD983208 TKZ983208 TUV983208 UER983208 UON983208 UYJ983208 VIF983208 VSB983208 WBX983208 WLT983208 WVP983208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H65725 JD65702 SZ65702 ACV65702 AMR65702 AWN65702 BGJ65702 BQF65702 CAB65702 CJX65702 CTT65702 DDP65702 DNL65702 DXH65702 EHD65702 EQZ65702 FAV65702 FKR65702 FUN65702 GEJ65702 GOF65702 GYB65702 HHX65702 HRT65702 IBP65702 ILL65702 IVH65702 JFD65702 JOZ65702 JYV65702 KIR65702 KSN65702 LCJ65702 LMF65702 LWB65702 MFX65702 MPT65702 MZP65702 NJL65702 NTH65702 ODD65702 OMZ65702 OWV65702 PGR65702 PQN65702 QAJ65702 QKF65702 QUB65702 RDX65702 RNT65702 RXP65702 SHL65702 SRH65702 TBD65702 TKZ65702 TUV65702 UER65702 UON65702 UYJ65702 VIF65702 VSB65702 WBX65702 WLT65702 WVP65702 H131261 JD131238 SZ131238 ACV131238 AMR131238 AWN131238 BGJ131238 BQF131238 CAB131238 CJX131238 CTT131238 DDP131238 DNL131238 DXH131238 EHD131238 EQZ131238 FAV131238 FKR131238 FUN131238 GEJ131238 GOF131238 GYB131238 HHX131238 HRT131238 IBP131238 ILL131238 IVH131238 JFD131238 JOZ131238 JYV131238 KIR131238 KSN131238 LCJ131238 LMF131238 LWB131238 MFX131238 MPT131238 MZP131238 NJL131238 NTH131238 ODD131238 OMZ131238 OWV131238 PGR131238 PQN131238 QAJ131238 QKF131238 QUB131238 RDX131238 RNT131238 RXP131238 SHL131238 SRH131238 TBD131238 TKZ131238 TUV131238 UER131238 UON131238 UYJ131238 VIF131238 VSB131238 WBX131238 WLT131238 WVP131238 H196797 JD196774 SZ196774 ACV196774 AMR196774 AWN196774 BGJ196774 BQF196774 CAB196774 CJX196774 CTT196774 DDP196774 DNL196774 DXH196774 EHD196774 EQZ196774 FAV196774 FKR196774 FUN196774 GEJ196774 GOF196774 GYB196774 HHX196774 HRT196774 IBP196774 ILL196774 IVH196774 JFD196774 JOZ196774 JYV196774 KIR196774 KSN196774 LCJ196774 LMF196774 LWB196774 MFX196774 MPT196774 MZP196774 NJL196774 NTH196774 ODD196774 OMZ196774 OWV196774 PGR196774 PQN196774 QAJ196774 QKF196774 QUB196774 RDX196774 RNT196774 RXP196774 SHL196774 SRH196774 TBD196774 TKZ196774 TUV196774 UER196774 UON196774 UYJ196774 VIF196774 VSB196774 WBX196774 WLT196774 WVP196774 H262333 JD262310 SZ262310 ACV262310 AMR262310 AWN262310 BGJ262310 BQF262310 CAB262310 CJX262310 CTT262310 DDP262310 DNL262310 DXH262310 EHD262310 EQZ262310 FAV262310 FKR262310 FUN262310 GEJ262310 GOF262310 GYB262310 HHX262310 HRT262310 IBP262310 ILL262310 IVH262310 JFD262310 JOZ262310 JYV262310 KIR262310 KSN262310 LCJ262310 LMF262310 LWB262310 MFX262310 MPT262310 MZP262310 NJL262310 NTH262310 ODD262310 OMZ262310 OWV262310 PGR262310 PQN262310 QAJ262310 QKF262310 QUB262310 RDX262310 RNT262310 RXP262310 SHL262310 SRH262310 TBD262310 TKZ262310 TUV262310 UER262310 UON262310 UYJ262310 VIF262310 VSB262310 WBX262310 WLT262310 WVP262310 H327869 JD327846 SZ327846 ACV327846 AMR327846 AWN327846 BGJ327846 BQF327846 CAB327846 CJX327846 CTT327846 DDP327846 DNL327846 DXH327846 EHD327846 EQZ327846 FAV327846 FKR327846 FUN327846 GEJ327846 GOF327846 GYB327846 HHX327846 HRT327846 IBP327846 ILL327846 IVH327846 JFD327846 JOZ327846 JYV327846 KIR327846 KSN327846 LCJ327846 LMF327846 LWB327846 MFX327846 MPT327846 MZP327846 NJL327846 NTH327846 ODD327846 OMZ327846 OWV327846 PGR327846 PQN327846 QAJ327846 QKF327846 QUB327846 RDX327846 RNT327846 RXP327846 SHL327846 SRH327846 TBD327846 TKZ327846 TUV327846 UER327846 UON327846 UYJ327846 VIF327846 VSB327846 WBX327846 WLT327846 WVP327846 H393405 JD393382 SZ393382 ACV393382 AMR393382 AWN393382 BGJ393382 BQF393382 CAB393382 CJX393382 CTT393382 DDP393382 DNL393382 DXH393382 EHD393382 EQZ393382 FAV393382 FKR393382 FUN393382 GEJ393382 GOF393382 GYB393382 HHX393382 HRT393382 IBP393382 ILL393382 IVH393382 JFD393382 JOZ393382 JYV393382 KIR393382 KSN393382 LCJ393382 LMF393382 LWB393382 MFX393382 MPT393382 MZP393382 NJL393382 NTH393382 ODD393382 OMZ393382 OWV393382 PGR393382 PQN393382 QAJ393382 QKF393382 QUB393382 RDX393382 RNT393382 RXP393382 SHL393382 SRH393382 TBD393382 TKZ393382 TUV393382 UER393382 UON393382 UYJ393382 VIF393382 VSB393382 WBX393382 WLT393382 WVP393382 H458941 JD458918 SZ458918 ACV458918 AMR458918 AWN458918 BGJ458918 BQF458918 CAB458918 CJX458918 CTT458918 DDP458918 DNL458918 DXH458918 EHD458918 EQZ458918 FAV458918 FKR458918 FUN458918 GEJ458918 GOF458918 GYB458918 HHX458918 HRT458918 IBP458918 ILL458918 IVH458918 JFD458918 JOZ458918 JYV458918 KIR458918 KSN458918 LCJ458918 LMF458918 LWB458918 MFX458918 MPT458918 MZP458918 NJL458918 NTH458918 ODD458918 OMZ458918 OWV458918 PGR458918 PQN458918 QAJ458918 QKF458918 QUB458918 RDX458918 RNT458918 RXP458918 SHL458918 SRH458918 TBD458918 TKZ458918 TUV458918 UER458918 UON458918 UYJ458918 VIF458918 VSB458918 WBX458918 WLT458918 WVP458918 H524477 JD524454 SZ524454 ACV524454 AMR524454 AWN524454 BGJ524454 BQF524454 CAB524454 CJX524454 CTT524454 DDP524454 DNL524454 DXH524454 EHD524454 EQZ524454 FAV524454 FKR524454 FUN524454 GEJ524454 GOF524454 GYB524454 HHX524454 HRT524454 IBP524454 ILL524454 IVH524454 JFD524454 JOZ524454 JYV524454 KIR524454 KSN524454 LCJ524454 LMF524454 LWB524454 MFX524454 MPT524454 MZP524454 NJL524454 NTH524454 ODD524454 OMZ524454 OWV524454 PGR524454 PQN524454 QAJ524454 QKF524454 QUB524454 RDX524454 RNT524454 RXP524454 SHL524454 SRH524454 TBD524454 TKZ524454 TUV524454 UER524454 UON524454 UYJ524454 VIF524454 VSB524454 WBX524454 WLT524454 WVP524454 H590013 JD589990 SZ589990 ACV589990 AMR589990 AWN589990 BGJ589990 BQF589990 CAB589990 CJX589990 CTT589990 DDP589990 DNL589990 DXH589990 EHD589990 EQZ589990 FAV589990 FKR589990 FUN589990 GEJ589990 GOF589990 GYB589990 HHX589990 HRT589990 IBP589990 ILL589990 IVH589990 JFD589990 JOZ589990 JYV589990 KIR589990 KSN589990 LCJ589990 LMF589990 LWB589990 MFX589990 MPT589990 MZP589990 NJL589990 NTH589990 ODD589990 OMZ589990 OWV589990 PGR589990 PQN589990 QAJ589990 QKF589990 QUB589990 RDX589990 RNT589990 RXP589990 SHL589990 SRH589990 TBD589990 TKZ589990 TUV589990 UER589990 UON589990 UYJ589990 VIF589990 VSB589990 WBX589990 WLT589990 WVP589990 H655549 JD655526 SZ655526 ACV655526 AMR655526 AWN655526 BGJ655526 BQF655526 CAB655526 CJX655526 CTT655526 DDP655526 DNL655526 DXH655526 EHD655526 EQZ655526 FAV655526 FKR655526 FUN655526 GEJ655526 GOF655526 GYB655526 HHX655526 HRT655526 IBP655526 ILL655526 IVH655526 JFD655526 JOZ655526 JYV655526 KIR655526 KSN655526 LCJ655526 LMF655526 LWB655526 MFX655526 MPT655526 MZP655526 NJL655526 NTH655526 ODD655526 OMZ655526 OWV655526 PGR655526 PQN655526 QAJ655526 QKF655526 QUB655526 RDX655526 RNT655526 RXP655526 SHL655526 SRH655526 TBD655526 TKZ655526 TUV655526 UER655526 UON655526 UYJ655526 VIF655526 VSB655526 WBX655526 WLT655526 WVP655526 H721085 JD721062 SZ721062 ACV721062 AMR721062 AWN721062 BGJ721062 BQF721062 CAB721062 CJX721062 CTT721062 DDP721062 DNL721062 DXH721062 EHD721062 EQZ721062 FAV721062 FKR721062 FUN721062 GEJ721062 GOF721062 GYB721062 HHX721062 HRT721062 IBP721062 ILL721062 IVH721062 JFD721062 JOZ721062 JYV721062 KIR721062 KSN721062 LCJ721062 LMF721062 LWB721062 MFX721062 MPT721062 MZP721062 NJL721062 NTH721062 ODD721062 OMZ721062 OWV721062 PGR721062 PQN721062 QAJ721062 QKF721062 QUB721062 RDX721062 RNT721062 RXP721062 SHL721062 SRH721062 TBD721062 TKZ721062 TUV721062 UER721062 UON721062 UYJ721062 VIF721062 VSB721062 WBX721062 WLT721062 WVP721062 H786621 JD786598 SZ786598 ACV786598 AMR786598 AWN786598 BGJ786598 BQF786598 CAB786598 CJX786598 CTT786598 DDP786598 DNL786598 DXH786598 EHD786598 EQZ786598 FAV786598 FKR786598 FUN786598 GEJ786598 GOF786598 GYB786598 HHX786598 HRT786598 IBP786598 ILL786598 IVH786598 JFD786598 JOZ786598 JYV786598 KIR786598 KSN786598 LCJ786598 LMF786598 LWB786598 MFX786598 MPT786598 MZP786598 NJL786598 NTH786598 ODD786598 OMZ786598 OWV786598 PGR786598 PQN786598 QAJ786598 QKF786598 QUB786598 RDX786598 RNT786598 RXP786598 SHL786598 SRH786598 TBD786598 TKZ786598 TUV786598 UER786598 UON786598 UYJ786598 VIF786598 VSB786598 WBX786598 WLT786598 WVP786598 H852157 JD852134 SZ852134 ACV852134 AMR852134 AWN852134 BGJ852134 BQF852134 CAB852134 CJX852134 CTT852134 DDP852134 DNL852134 DXH852134 EHD852134 EQZ852134 FAV852134 FKR852134 FUN852134 GEJ852134 GOF852134 GYB852134 HHX852134 HRT852134 IBP852134 ILL852134 IVH852134 JFD852134 JOZ852134 JYV852134 KIR852134 KSN852134 LCJ852134 LMF852134 LWB852134 MFX852134 MPT852134 MZP852134 NJL852134 NTH852134 ODD852134 OMZ852134 OWV852134 PGR852134 PQN852134 QAJ852134 QKF852134 QUB852134 RDX852134 RNT852134 RXP852134 SHL852134 SRH852134 TBD852134 TKZ852134 TUV852134 UER852134 UON852134 UYJ852134 VIF852134 VSB852134 WBX852134 WLT852134 WVP852134 H917693 JD917670 SZ917670 ACV917670 AMR917670 AWN917670 BGJ917670 BQF917670 CAB917670 CJX917670 CTT917670 DDP917670 DNL917670 DXH917670 EHD917670 EQZ917670 FAV917670 FKR917670 FUN917670 GEJ917670 GOF917670 GYB917670 HHX917670 HRT917670 IBP917670 ILL917670 IVH917670 JFD917670 JOZ917670 JYV917670 KIR917670 KSN917670 LCJ917670 LMF917670 LWB917670 MFX917670 MPT917670 MZP917670 NJL917670 NTH917670 ODD917670 OMZ917670 OWV917670 PGR917670 PQN917670 QAJ917670 QKF917670 QUB917670 RDX917670 RNT917670 RXP917670 SHL917670 SRH917670 TBD917670 TKZ917670 TUV917670 UER917670 UON917670 UYJ917670 VIF917670 VSB917670 WBX917670 WLT917670 WVP917670 H983229 JD983206 SZ983206 ACV983206 AMR983206 AWN983206 BGJ983206 BQF983206 CAB983206 CJX983206 CTT983206 DDP983206 DNL983206 DXH983206 EHD983206 EQZ983206 FAV983206 FKR983206 FUN983206 GEJ983206 GOF983206 GYB983206 HHX983206 HRT983206 IBP983206 ILL983206 IVH983206 JFD983206 JOZ983206 JYV983206 KIR983206 KSN983206 LCJ983206 LMF983206 LWB983206 MFX983206 MPT983206 MZP983206 NJL983206 NTH983206 ODD983206 OMZ983206 OWV983206 PGR983206 PQN983206 QAJ983206 QKF983206 QUB983206 RDX983206 RNT983206 RXP983206 SHL983206 SRH983206 TBD983206 TKZ983206 TUV983206 UER983206 UON983206 UYJ983206 VIF983206 VSB983206 WBX983206 WLT983206 WVP983206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H65723 JD65700 SZ65700 ACV65700 AMR65700 AWN65700 BGJ65700 BQF65700 CAB65700 CJX65700 CTT65700 DDP65700 DNL65700 DXH65700 EHD65700 EQZ65700 FAV65700 FKR65700 FUN65700 GEJ65700 GOF65700 GYB65700 HHX65700 HRT65700 IBP65700 ILL65700 IVH65700 JFD65700 JOZ65700 JYV65700 KIR65700 KSN65700 LCJ65700 LMF65700 LWB65700 MFX65700 MPT65700 MZP65700 NJL65700 NTH65700 ODD65700 OMZ65700 OWV65700 PGR65700 PQN65700 QAJ65700 QKF65700 QUB65700 RDX65700 RNT65700 RXP65700 SHL65700 SRH65700 TBD65700 TKZ65700 TUV65700 UER65700 UON65700 UYJ65700 VIF65700 VSB65700 WBX65700 WLT65700 WVP65700 H131259 JD131236 SZ131236 ACV131236 AMR131236 AWN131236 BGJ131236 BQF131236 CAB131236 CJX131236 CTT131236 DDP131236 DNL131236 DXH131236 EHD131236 EQZ131236 FAV131236 FKR131236 FUN131236 GEJ131236 GOF131236 GYB131236 HHX131236 HRT131236 IBP131236 ILL131236 IVH131236 JFD131236 JOZ131236 JYV131236 KIR131236 KSN131236 LCJ131236 LMF131236 LWB131236 MFX131236 MPT131236 MZP131236 NJL131236 NTH131236 ODD131236 OMZ131236 OWV131236 PGR131236 PQN131236 QAJ131236 QKF131236 QUB131236 RDX131236 RNT131236 RXP131236 SHL131236 SRH131236 TBD131236 TKZ131236 TUV131236 UER131236 UON131236 UYJ131236 VIF131236 VSB131236 WBX131236 WLT131236 WVP131236 H196795 JD196772 SZ196772 ACV196772 AMR196772 AWN196772 BGJ196772 BQF196772 CAB196772 CJX196772 CTT196772 DDP196772 DNL196772 DXH196772 EHD196772 EQZ196772 FAV196772 FKR196772 FUN196772 GEJ196772 GOF196772 GYB196772 HHX196772 HRT196772 IBP196772 ILL196772 IVH196772 JFD196772 JOZ196772 JYV196772 KIR196772 KSN196772 LCJ196772 LMF196772 LWB196772 MFX196772 MPT196772 MZP196772 NJL196772 NTH196772 ODD196772 OMZ196772 OWV196772 PGR196772 PQN196772 QAJ196772 QKF196772 QUB196772 RDX196772 RNT196772 RXP196772 SHL196772 SRH196772 TBD196772 TKZ196772 TUV196772 UER196772 UON196772 UYJ196772 VIF196772 VSB196772 WBX196772 WLT196772 WVP196772 H262331 JD262308 SZ262308 ACV262308 AMR262308 AWN262308 BGJ262308 BQF262308 CAB262308 CJX262308 CTT262308 DDP262308 DNL262308 DXH262308 EHD262308 EQZ262308 FAV262308 FKR262308 FUN262308 GEJ262308 GOF262308 GYB262308 HHX262308 HRT262308 IBP262308 ILL262308 IVH262308 JFD262308 JOZ262308 JYV262308 KIR262308 KSN262308 LCJ262308 LMF262308 LWB262308 MFX262308 MPT262308 MZP262308 NJL262308 NTH262308 ODD262308 OMZ262308 OWV262308 PGR262308 PQN262308 QAJ262308 QKF262308 QUB262308 RDX262308 RNT262308 RXP262308 SHL262308 SRH262308 TBD262308 TKZ262308 TUV262308 UER262308 UON262308 UYJ262308 VIF262308 VSB262308 WBX262308 WLT262308 WVP262308 H327867 JD327844 SZ327844 ACV327844 AMR327844 AWN327844 BGJ327844 BQF327844 CAB327844 CJX327844 CTT327844 DDP327844 DNL327844 DXH327844 EHD327844 EQZ327844 FAV327844 FKR327844 FUN327844 GEJ327844 GOF327844 GYB327844 HHX327844 HRT327844 IBP327844 ILL327844 IVH327844 JFD327844 JOZ327844 JYV327844 KIR327844 KSN327844 LCJ327844 LMF327844 LWB327844 MFX327844 MPT327844 MZP327844 NJL327844 NTH327844 ODD327844 OMZ327844 OWV327844 PGR327844 PQN327844 QAJ327844 QKF327844 QUB327844 RDX327844 RNT327844 RXP327844 SHL327844 SRH327844 TBD327844 TKZ327844 TUV327844 UER327844 UON327844 UYJ327844 VIF327844 VSB327844 WBX327844 WLT327844 WVP327844 H393403 JD393380 SZ393380 ACV393380 AMR393380 AWN393380 BGJ393380 BQF393380 CAB393380 CJX393380 CTT393380 DDP393380 DNL393380 DXH393380 EHD393380 EQZ393380 FAV393380 FKR393380 FUN393380 GEJ393380 GOF393380 GYB393380 HHX393380 HRT393380 IBP393380 ILL393380 IVH393380 JFD393380 JOZ393380 JYV393380 KIR393380 KSN393380 LCJ393380 LMF393380 LWB393380 MFX393380 MPT393380 MZP393380 NJL393380 NTH393380 ODD393380 OMZ393380 OWV393380 PGR393380 PQN393380 QAJ393380 QKF393380 QUB393380 RDX393380 RNT393380 RXP393380 SHL393380 SRH393380 TBD393380 TKZ393380 TUV393380 UER393380 UON393380 UYJ393380 VIF393380 VSB393380 WBX393380 WLT393380 WVP393380 H458939 JD458916 SZ458916 ACV458916 AMR458916 AWN458916 BGJ458916 BQF458916 CAB458916 CJX458916 CTT458916 DDP458916 DNL458916 DXH458916 EHD458916 EQZ458916 FAV458916 FKR458916 FUN458916 GEJ458916 GOF458916 GYB458916 HHX458916 HRT458916 IBP458916 ILL458916 IVH458916 JFD458916 JOZ458916 JYV458916 KIR458916 KSN458916 LCJ458916 LMF458916 LWB458916 MFX458916 MPT458916 MZP458916 NJL458916 NTH458916 ODD458916 OMZ458916 OWV458916 PGR458916 PQN458916 QAJ458916 QKF458916 QUB458916 RDX458916 RNT458916 RXP458916 SHL458916 SRH458916 TBD458916 TKZ458916 TUV458916 UER458916 UON458916 UYJ458916 VIF458916 VSB458916 WBX458916 WLT458916 WVP458916 H524475 JD524452 SZ524452 ACV524452 AMR524452 AWN524452 BGJ524452 BQF524452 CAB524452 CJX524452 CTT524452 DDP524452 DNL524452 DXH524452 EHD524452 EQZ524452 FAV524452 FKR524452 FUN524452 GEJ524452 GOF524452 GYB524452 HHX524452 HRT524452 IBP524452 ILL524452 IVH524452 JFD524452 JOZ524452 JYV524452 KIR524452 KSN524452 LCJ524452 LMF524452 LWB524452 MFX524452 MPT524452 MZP524452 NJL524452 NTH524452 ODD524452 OMZ524452 OWV524452 PGR524452 PQN524452 QAJ524452 QKF524452 QUB524452 RDX524452 RNT524452 RXP524452 SHL524452 SRH524452 TBD524452 TKZ524452 TUV524452 UER524452 UON524452 UYJ524452 VIF524452 VSB524452 WBX524452 WLT524452 WVP524452 H590011 JD589988 SZ589988 ACV589988 AMR589988 AWN589988 BGJ589988 BQF589988 CAB589988 CJX589988 CTT589988 DDP589988 DNL589988 DXH589988 EHD589988 EQZ589988 FAV589988 FKR589988 FUN589988 GEJ589988 GOF589988 GYB589988 HHX589988 HRT589988 IBP589988 ILL589988 IVH589988 JFD589988 JOZ589988 JYV589988 KIR589988 KSN589988 LCJ589988 LMF589988 LWB589988 MFX589988 MPT589988 MZP589988 NJL589988 NTH589988 ODD589988 OMZ589988 OWV589988 PGR589988 PQN589988 QAJ589988 QKF589988 QUB589988 RDX589988 RNT589988 RXP589988 SHL589988 SRH589988 TBD589988 TKZ589988 TUV589988 UER589988 UON589988 UYJ589988 VIF589988 VSB589988 WBX589988 WLT589988 WVP589988 H655547 JD655524 SZ655524 ACV655524 AMR655524 AWN655524 BGJ655524 BQF655524 CAB655524 CJX655524 CTT655524 DDP655524 DNL655524 DXH655524 EHD655524 EQZ655524 FAV655524 FKR655524 FUN655524 GEJ655524 GOF655524 GYB655524 HHX655524 HRT655524 IBP655524 ILL655524 IVH655524 JFD655524 JOZ655524 JYV655524 KIR655524 KSN655524 LCJ655524 LMF655524 LWB655524 MFX655524 MPT655524 MZP655524 NJL655524 NTH655524 ODD655524 OMZ655524 OWV655524 PGR655524 PQN655524 QAJ655524 QKF655524 QUB655524 RDX655524 RNT655524 RXP655524 SHL655524 SRH655524 TBD655524 TKZ655524 TUV655524 UER655524 UON655524 UYJ655524 VIF655524 VSB655524 WBX655524 WLT655524 WVP655524 H721083 JD721060 SZ721060 ACV721060 AMR721060 AWN721060 BGJ721060 BQF721060 CAB721060 CJX721060 CTT721060 DDP721060 DNL721060 DXH721060 EHD721060 EQZ721060 FAV721060 FKR721060 FUN721060 GEJ721060 GOF721060 GYB721060 HHX721060 HRT721060 IBP721060 ILL721060 IVH721060 JFD721060 JOZ721060 JYV721060 KIR721060 KSN721060 LCJ721060 LMF721060 LWB721060 MFX721060 MPT721060 MZP721060 NJL721060 NTH721060 ODD721060 OMZ721060 OWV721060 PGR721060 PQN721060 QAJ721060 QKF721060 QUB721060 RDX721060 RNT721060 RXP721060 SHL721060 SRH721060 TBD721060 TKZ721060 TUV721060 UER721060 UON721060 UYJ721060 VIF721060 VSB721060 WBX721060 WLT721060 WVP721060 H786619 JD786596 SZ786596 ACV786596 AMR786596 AWN786596 BGJ786596 BQF786596 CAB786596 CJX786596 CTT786596 DDP786596 DNL786596 DXH786596 EHD786596 EQZ786596 FAV786596 FKR786596 FUN786596 GEJ786596 GOF786596 GYB786596 HHX786596 HRT786596 IBP786596 ILL786596 IVH786596 JFD786596 JOZ786596 JYV786596 KIR786596 KSN786596 LCJ786596 LMF786596 LWB786596 MFX786596 MPT786596 MZP786596 NJL786596 NTH786596 ODD786596 OMZ786596 OWV786596 PGR786596 PQN786596 QAJ786596 QKF786596 QUB786596 RDX786596 RNT786596 RXP786596 SHL786596 SRH786596 TBD786596 TKZ786596 TUV786596 UER786596 UON786596 UYJ786596 VIF786596 VSB786596 WBX786596 WLT786596 WVP786596 H852155 JD852132 SZ852132 ACV852132 AMR852132 AWN852132 BGJ852132 BQF852132 CAB852132 CJX852132 CTT852132 DDP852132 DNL852132 DXH852132 EHD852132 EQZ852132 FAV852132 FKR852132 FUN852132 GEJ852132 GOF852132 GYB852132 HHX852132 HRT852132 IBP852132 ILL852132 IVH852132 JFD852132 JOZ852132 JYV852132 KIR852132 KSN852132 LCJ852132 LMF852132 LWB852132 MFX852132 MPT852132 MZP852132 NJL852132 NTH852132 ODD852132 OMZ852132 OWV852132 PGR852132 PQN852132 QAJ852132 QKF852132 QUB852132 RDX852132 RNT852132 RXP852132 SHL852132 SRH852132 TBD852132 TKZ852132 TUV852132 UER852132 UON852132 UYJ852132 VIF852132 VSB852132 WBX852132 WLT852132 WVP852132 H917691 JD917668 SZ917668 ACV917668 AMR917668 AWN917668 BGJ917668 BQF917668 CAB917668 CJX917668 CTT917668 DDP917668 DNL917668 DXH917668 EHD917668 EQZ917668 FAV917668 FKR917668 FUN917668 GEJ917668 GOF917668 GYB917668 HHX917668 HRT917668 IBP917668 ILL917668 IVH917668 JFD917668 JOZ917668 JYV917668 KIR917668 KSN917668 LCJ917668 LMF917668 LWB917668 MFX917668 MPT917668 MZP917668 NJL917668 NTH917668 ODD917668 OMZ917668 OWV917668 PGR917668 PQN917668 QAJ917668 QKF917668 QUB917668 RDX917668 RNT917668 RXP917668 SHL917668 SRH917668 TBD917668 TKZ917668 TUV917668 UER917668 UON917668 UYJ917668 VIF917668 VSB917668 WBX917668 WLT917668 WVP917668 H983227 JD983204 SZ983204 ACV983204 AMR983204 AWN983204 BGJ983204 BQF983204 CAB983204 CJX983204 CTT983204 DDP983204 DNL983204 DXH983204 EHD983204 EQZ983204 FAV983204 FKR983204 FUN983204 GEJ983204 GOF983204 GYB983204 HHX983204 HRT983204 IBP983204 ILL983204 IVH983204 JFD983204 JOZ983204 JYV983204 KIR983204 KSN983204 LCJ983204 LMF983204 LWB983204 MFX983204 MPT983204 MZP983204 NJL983204 NTH983204 ODD983204 OMZ983204 OWV983204 PGR983204 PQN983204 QAJ983204 QKF983204 QUB983204 RDX983204 RNT983204 RXP983204 SHL983204 SRH983204 TBD983204 TKZ983204 TUV983204 UER983204 UON983204 UYJ983204 VIF983204 VSB983204 WBX983204 WLT983204 WVP983204 H162 JD162 SZ162 ACV162 AMR162 AWN162 BGJ162 BQF162 CAB162 CJX162 CTT162 DDP162 DNL162 DXH162 EHD162 EQZ162 FAV162 FKR162 FUN162 GEJ162 GOF162 GYB162 HHX162 HRT162 IBP162 ILL162 IVH162 JFD162 JOZ162 JYV162 KIR162 KSN162 LCJ162 LMF162 LWB162 MFX162 MPT162 MZP162 NJL162 NTH162 ODD162 OMZ162 OWV162 PGR162 PQN162 QAJ162 QKF162 QUB162 RDX162 RNT162 RXP162 SHL162 SRH162 TBD162 TKZ162 TUV162 UER162 UON162 UYJ162 VIF162 VSB162 WBX162 WLT162 WVP162 H65721 JD65698 SZ65698 ACV65698 AMR65698 AWN65698 BGJ65698 BQF65698 CAB65698 CJX65698 CTT65698 DDP65698 DNL65698 DXH65698 EHD65698 EQZ65698 FAV65698 FKR65698 FUN65698 GEJ65698 GOF65698 GYB65698 HHX65698 HRT65698 IBP65698 ILL65698 IVH65698 JFD65698 JOZ65698 JYV65698 KIR65698 KSN65698 LCJ65698 LMF65698 LWB65698 MFX65698 MPT65698 MZP65698 NJL65698 NTH65698 ODD65698 OMZ65698 OWV65698 PGR65698 PQN65698 QAJ65698 QKF65698 QUB65698 RDX65698 RNT65698 RXP65698 SHL65698 SRH65698 TBD65698 TKZ65698 TUV65698 UER65698 UON65698 UYJ65698 VIF65698 VSB65698 WBX65698 WLT65698 WVP65698 H131257 JD131234 SZ131234 ACV131234 AMR131234 AWN131234 BGJ131234 BQF131234 CAB131234 CJX131234 CTT131234 DDP131234 DNL131234 DXH131234 EHD131234 EQZ131234 FAV131234 FKR131234 FUN131234 GEJ131234 GOF131234 GYB131234 HHX131234 HRT131234 IBP131234 ILL131234 IVH131234 JFD131234 JOZ131234 JYV131234 KIR131234 KSN131234 LCJ131234 LMF131234 LWB131234 MFX131234 MPT131234 MZP131234 NJL131234 NTH131234 ODD131234 OMZ131234 OWV131234 PGR131234 PQN131234 QAJ131234 QKF131234 QUB131234 RDX131234 RNT131234 RXP131234 SHL131234 SRH131234 TBD131234 TKZ131234 TUV131234 UER131234 UON131234 UYJ131234 VIF131234 VSB131234 WBX131234 WLT131234 WVP131234 H196793 JD196770 SZ196770 ACV196770 AMR196770 AWN196770 BGJ196770 BQF196770 CAB196770 CJX196770 CTT196770 DDP196770 DNL196770 DXH196770 EHD196770 EQZ196770 FAV196770 FKR196770 FUN196770 GEJ196770 GOF196770 GYB196770 HHX196770 HRT196770 IBP196770 ILL196770 IVH196770 JFD196770 JOZ196770 JYV196770 KIR196770 KSN196770 LCJ196770 LMF196770 LWB196770 MFX196770 MPT196770 MZP196770 NJL196770 NTH196770 ODD196770 OMZ196770 OWV196770 PGR196770 PQN196770 QAJ196770 QKF196770 QUB196770 RDX196770 RNT196770 RXP196770 SHL196770 SRH196770 TBD196770 TKZ196770 TUV196770 UER196770 UON196770 UYJ196770 VIF196770 VSB196770 WBX196770 WLT196770 WVP196770 H262329 JD262306 SZ262306 ACV262306 AMR262306 AWN262306 BGJ262306 BQF262306 CAB262306 CJX262306 CTT262306 DDP262306 DNL262306 DXH262306 EHD262306 EQZ262306 FAV262306 FKR262306 FUN262306 GEJ262306 GOF262306 GYB262306 HHX262306 HRT262306 IBP262306 ILL262306 IVH262306 JFD262306 JOZ262306 JYV262306 KIR262306 KSN262306 LCJ262306 LMF262306 LWB262306 MFX262306 MPT262306 MZP262306 NJL262306 NTH262306 ODD262306 OMZ262306 OWV262306 PGR262306 PQN262306 QAJ262306 QKF262306 QUB262306 RDX262306 RNT262306 RXP262306 SHL262306 SRH262306 TBD262306 TKZ262306 TUV262306 UER262306 UON262306 UYJ262306 VIF262306 VSB262306 WBX262306 WLT262306 WVP262306 H327865 JD327842 SZ327842 ACV327842 AMR327842 AWN327842 BGJ327842 BQF327842 CAB327842 CJX327842 CTT327842 DDP327842 DNL327842 DXH327842 EHD327842 EQZ327842 FAV327842 FKR327842 FUN327842 GEJ327842 GOF327842 GYB327842 HHX327842 HRT327842 IBP327842 ILL327842 IVH327842 JFD327842 JOZ327842 JYV327842 KIR327842 KSN327842 LCJ327842 LMF327842 LWB327842 MFX327842 MPT327842 MZP327842 NJL327842 NTH327842 ODD327842 OMZ327842 OWV327842 PGR327842 PQN327842 QAJ327842 QKF327842 QUB327842 RDX327842 RNT327842 RXP327842 SHL327842 SRH327842 TBD327842 TKZ327842 TUV327842 UER327842 UON327842 UYJ327842 VIF327842 VSB327842 WBX327842 WLT327842 WVP327842 H393401 JD393378 SZ393378 ACV393378 AMR393378 AWN393378 BGJ393378 BQF393378 CAB393378 CJX393378 CTT393378 DDP393378 DNL393378 DXH393378 EHD393378 EQZ393378 FAV393378 FKR393378 FUN393378 GEJ393378 GOF393378 GYB393378 HHX393378 HRT393378 IBP393378 ILL393378 IVH393378 JFD393378 JOZ393378 JYV393378 KIR393378 KSN393378 LCJ393378 LMF393378 LWB393378 MFX393378 MPT393378 MZP393378 NJL393378 NTH393378 ODD393378 OMZ393378 OWV393378 PGR393378 PQN393378 QAJ393378 QKF393378 QUB393378 RDX393378 RNT393378 RXP393378 SHL393378 SRH393378 TBD393378 TKZ393378 TUV393378 UER393378 UON393378 UYJ393378 VIF393378 VSB393378 WBX393378 WLT393378 WVP393378 H458937 JD458914 SZ458914 ACV458914 AMR458914 AWN458914 BGJ458914 BQF458914 CAB458914 CJX458914 CTT458914 DDP458914 DNL458914 DXH458914 EHD458914 EQZ458914 FAV458914 FKR458914 FUN458914 GEJ458914 GOF458914 GYB458914 HHX458914 HRT458914 IBP458914 ILL458914 IVH458914 JFD458914 JOZ458914 JYV458914 KIR458914 KSN458914 LCJ458914 LMF458914 LWB458914 MFX458914 MPT458914 MZP458914 NJL458914 NTH458914 ODD458914 OMZ458914 OWV458914 PGR458914 PQN458914 QAJ458914 QKF458914 QUB458914 RDX458914 RNT458914 RXP458914 SHL458914 SRH458914 TBD458914 TKZ458914 TUV458914 UER458914 UON458914 UYJ458914 VIF458914 VSB458914 WBX458914 WLT458914 WVP458914 H524473 JD524450 SZ524450 ACV524450 AMR524450 AWN524450 BGJ524450 BQF524450 CAB524450 CJX524450 CTT524450 DDP524450 DNL524450 DXH524450 EHD524450 EQZ524450 FAV524450 FKR524450 FUN524450 GEJ524450 GOF524450 GYB524450 HHX524450 HRT524450 IBP524450 ILL524450 IVH524450 JFD524450 JOZ524450 JYV524450 KIR524450 KSN524450 LCJ524450 LMF524450 LWB524450 MFX524450 MPT524450 MZP524450 NJL524450 NTH524450 ODD524450 OMZ524450 OWV524450 PGR524450 PQN524450 QAJ524450 QKF524450 QUB524450 RDX524450 RNT524450 RXP524450 SHL524450 SRH524450 TBD524450 TKZ524450 TUV524450 UER524450 UON524450 UYJ524450 VIF524450 VSB524450 WBX524450 WLT524450 WVP524450 H590009 JD589986 SZ589986 ACV589986 AMR589986 AWN589986 BGJ589986 BQF589986 CAB589986 CJX589986 CTT589986 DDP589986 DNL589986 DXH589986 EHD589986 EQZ589986 FAV589986 FKR589986 FUN589986 GEJ589986 GOF589986 GYB589986 HHX589986 HRT589986 IBP589986 ILL589986 IVH589986 JFD589986 JOZ589986 JYV589986 KIR589986 KSN589986 LCJ589986 LMF589986 LWB589986 MFX589986 MPT589986 MZP589986 NJL589986 NTH589986 ODD589986 OMZ589986 OWV589986 PGR589986 PQN589986 QAJ589986 QKF589986 QUB589986 RDX589986 RNT589986 RXP589986 SHL589986 SRH589986 TBD589986 TKZ589986 TUV589986 UER589986 UON589986 UYJ589986 VIF589986 VSB589986 WBX589986 WLT589986 WVP589986 H655545 JD655522 SZ655522 ACV655522 AMR655522 AWN655522 BGJ655522 BQF655522 CAB655522 CJX655522 CTT655522 DDP655522 DNL655522 DXH655522 EHD655522 EQZ655522 FAV655522 FKR655522 FUN655522 GEJ655522 GOF655522 GYB655522 HHX655522 HRT655522 IBP655522 ILL655522 IVH655522 JFD655522 JOZ655522 JYV655522 KIR655522 KSN655522 LCJ655522 LMF655522 LWB655522 MFX655522 MPT655522 MZP655522 NJL655522 NTH655522 ODD655522 OMZ655522 OWV655522 PGR655522 PQN655522 QAJ655522 QKF655522 QUB655522 RDX655522 RNT655522 RXP655522 SHL655522 SRH655522 TBD655522 TKZ655522 TUV655522 UER655522 UON655522 UYJ655522 VIF655522 VSB655522 WBX655522 WLT655522 WVP655522 H721081 JD721058 SZ721058 ACV721058 AMR721058 AWN721058 BGJ721058 BQF721058 CAB721058 CJX721058 CTT721058 DDP721058 DNL721058 DXH721058 EHD721058 EQZ721058 FAV721058 FKR721058 FUN721058 GEJ721058 GOF721058 GYB721058 HHX721058 HRT721058 IBP721058 ILL721058 IVH721058 JFD721058 JOZ721058 JYV721058 KIR721058 KSN721058 LCJ721058 LMF721058 LWB721058 MFX721058 MPT721058 MZP721058 NJL721058 NTH721058 ODD721058 OMZ721058 OWV721058 PGR721058 PQN721058 QAJ721058 QKF721058 QUB721058 RDX721058 RNT721058 RXP721058 SHL721058 SRH721058 TBD721058 TKZ721058 TUV721058 UER721058 UON721058 UYJ721058 VIF721058 VSB721058 WBX721058 WLT721058 WVP721058 H786617 JD786594 SZ786594 ACV786594 AMR786594 AWN786594 BGJ786594 BQF786594 CAB786594 CJX786594 CTT786594 DDP786594 DNL786594 DXH786594 EHD786594 EQZ786594 FAV786594 FKR786594 FUN786594 GEJ786594 GOF786594 GYB786594 HHX786594 HRT786594 IBP786594 ILL786594 IVH786594 JFD786594 JOZ786594 JYV786594 KIR786594 KSN786594 LCJ786594 LMF786594 LWB786594 MFX786594 MPT786594 MZP786594 NJL786594 NTH786594 ODD786594 OMZ786594 OWV786594 PGR786594 PQN786594 QAJ786594 QKF786594 QUB786594 RDX786594 RNT786594 RXP786594 SHL786594 SRH786594 TBD786594 TKZ786594 TUV786594 UER786594 UON786594 UYJ786594 VIF786594 VSB786594 WBX786594 WLT786594 WVP786594 H852153 JD852130 SZ852130 ACV852130 AMR852130 AWN852130 BGJ852130 BQF852130 CAB852130 CJX852130 CTT852130 DDP852130 DNL852130 DXH852130 EHD852130 EQZ852130 FAV852130 FKR852130 FUN852130 GEJ852130 GOF852130 GYB852130 HHX852130 HRT852130 IBP852130 ILL852130 IVH852130 JFD852130 JOZ852130 JYV852130 KIR852130 KSN852130 LCJ852130 LMF852130 LWB852130 MFX852130 MPT852130 MZP852130 NJL852130 NTH852130 ODD852130 OMZ852130 OWV852130 PGR852130 PQN852130 QAJ852130 QKF852130 QUB852130 RDX852130 RNT852130 RXP852130 SHL852130 SRH852130 TBD852130 TKZ852130 TUV852130 UER852130 UON852130 UYJ852130 VIF852130 VSB852130 WBX852130 WLT852130 WVP852130 H917689 JD917666 SZ917666 ACV917666 AMR917666 AWN917666 BGJ917666 BQF917666 CAB917666 CJX917666 CTT917666 DDP917666 DNL917666 DXH917666 EHD917666 EQZ917666 FAV917666 FKR917666 FUN917666 GEJ917666 GOF917666 GYB917666 HHX917666 HRT917666 IBP917666 ILL917666 IVH917666 JFD917666 JOZ917666 JYV917666 KIR917666 KSN917666 LCJ917666 LMF917666 LWB917666 MFX917666 MPT917666 MZP917666 NJL917666 NTH917666 ODD917666 OMZ917666 OWV917666 PGR917666 PQN917666 QAJ917666 QKF917666 QUB917666 RDX917666 RNT917666 RXP917666 SHL917666 SRH917666 TBD917666 TKZ917666 TUV917666 UER917666 UON917666 UYJ917666 VIF917666 VSB917666 WBX917666 WLT917666 WVP917666 H983225 JD983202 SZ983202 ACV983202 AMR983202 AWN983202 BGJ983202 BQF983202 CAB983202 CJX983202 CTT983202 DDP983202 DNL983202 DXH983202 EHD983202 EQZ983202 FAV983202 FKR983202 FUN983202 GEJ983202 GOF983202 GYB983202 HHX983202 HRT983202 IBP983202 ILL983202 IVH983202 JFD983202 JOZ983202 JYV983202 KIR983202 KSN983202 LCJ983202 LMF983202 LWB983202 MFX983202 MPT983202 MZP983202 NJL983202 NTH983202 ODD983202 OMZ983202 OWV983202 PGR983202 PQN983202 QAJ983202 QKF983202 QUB983202 RDX983202 RNT983202 RXP983202 SHL983202 SRH983202 TBD983202 TKZ983202 TUV983202 UER983202 UON983202 UYJ983202 VIF983202 VSB983202 WBX983202 WLT983202 WVP983202 H160 JD160 SZ160 ACV160 AMR160 AWN160 BGJ160 BQF160 CAB160 CJX160 CTT160 DDP160 DNL160 DXH160 EHD160 EQZ160 FAV160 FKR160 FUN160 GEJ160 GOF160 GYB160 HHX160 HRT160 IBP160 ILL160 IVH160 JFD160 JOZ160 JYV160 KIR160 KSN160 LCJ160 LMF160 LWB160 MFX160 MPT160 MZP160 NJL160 NTH160 ODD160 OMZ160 OWV160 PGR160 PQN160 QAJ160 QKF160 QUB160 RDX160 RNT160 RXP160 SHL160 SRH160 TBD160 TKZ160 TUV160 UER160 UON160 UYJ160 VIF160 VSB160 WBX160 WLT160 WVP160 H65719 JD65696 SZ65696 ACV65696 AMR65696 AWN65696 BGJ65696 BQF65696 CAB65696 CJX65696 CTT65696 DDP65696 DNL65696 DXH65696 EHD65696 EQZ65696 FAV65696 FKR65696 FUN65696 GEJ65696 GOF65696 GYB65696 HHX65696 HRT65696 IBP65696 ILL65696 IVH65696 JFD65696 JOZ65696 JYV65696 KIR65696 KSN65696 LCJ65696 LMF65696 LWB65696 MFX65696 MPT65696 MZP65696 NJL65696 NTH65696 ODD65696 OMZ65696 OWV65696 PGR65696 PQN65696 QAJ65696 QKF65696 QUB65696 RDX65696 RNT65696 RXP65696 SHL65696 SRH65696 TBD65696 TKZ65696 TUV65696 UER65696 UON65696 UYJ65696 VIF65696 VSB65696 WBX65696 WLT65696 WVP65696 H131255 JD131232 SZ131232 ACV131232 AMR131232 AWN131232 BGJ131232 BQF131232 CAB131232 CJX131232 CTT131232 DDP131232 DNL131232 DXH131232 EHD131232 EQZ131232 FAV131232 FKR131232 FUN131232 GEJ131232 GOF131232 GYB131232 HHX131232 HRT131232 IBP131232 ILL131232 IVH131232 JFD131232 JOZ131232 JYV131232 KIR131232 KSN131232 LCJ131232 LMF131232 LWB131232 MFX131232 MPT131232 MZP131232 NJL131232 NTH131232 ODD131232 OMZ131232 OWV131232 PGR131232 PQN131232 QAJ131232 QKF131232 QUB131232 RDX131232 RNT131232 RXP131232 SHL131232 SRH131232 TBD131232 TKZ131232 TUV131232 UER131232 UON131232 UYJ131232 VIF131232 VSB131232 WBX131232 WLT131232 WVP131232 H196791 JD196768 SZ196768 ACV196768 AMR196768 AWN196768 BGJ196768 BQF196768 CAB196768 CJX196768 CTT196768 DDP196768 DNL196768 DXH196768 EHD196768 EQZ196768 FAV196768 FKR196768 FUN196768 GEJ196768 GOF196768 GYB196768 HHX196768 HRT196768 IBP196768 ILL196768 IVH196768 JFD196768 JOZ196768 JYV196768 KIR196768 KSN196768 LCJ196768 LMF196768 LWB196768 MFX196768 MPT196768 MZP196768 NJL196768 NTH196768 ODD196768 OMZ196768 OWV196768 PGR196768 PQN196768 QAJ196768 QKF196768 QUB196768 RDX196768 RNT196768 RXP196768 SHL196768 SRH196768 TBD196768 TKZ196768 TUV196768 UER196768 UON196768 UYJ196768 VIF196768 VSB196768 WBX196768 WLT196768 WVP196768 H262327 JD262304 SZ262304 ACV262304 AMR262304 AWN262304 BGJ262304 BQF262304 CAB262304 CJX262304 CTT262304 DDP262304 DNL262304 DXH262304 EHD262304 EQZ262304 FAV262304 FKR262304 FUN262304 GEJ262304 GOF262304 GYB262304 HHX262304 HRT262304 IBP262304 ILL262304 IVH262304 JFD262304 JOZ262304 JYV262304 KIR262304 KSN262304 LCJ262304 LMF262304 LWB262304 MFX262304 MPT262304 MZP262304 NJL262304 NTH262304 ODD262304 OMZ262304 OWV262304 PGR262304 PQN262304 QAJ262304 QKF262304 QUB262304 RDX262304 RNT262304 RXP262304 SHL262304 SRH262304 TBD262304 TKZ262304 TUV262304 UER262304 UON262304 UYJ262304 VIF262304 VSB262304 WBX262304 WLT262304 WVP262304 H327863 JD327840 SZ327840 ACV327840 AMR327840 AWN327840 BGJ327840 BQF327840 CAB327840 CJX327840 CTT327840 DDP327840 DNL327840 DXH327840 EHD327840 EQZ327840 FAV327840 FKR327840 FUN327840 GEJ327840 GOF327840 GYB327840 HHX327840 HRT327840 IBP327840 ILL327840 IVH327840 JFD327840 JOZ327840 JYV327840 KIR327840 KSN327840 LCJ327840 LMF327840 LWB327840 MFX327840 MPT327840 MZP327840 NJL327840 NTH327840 ODD327840 OMZ327840 OWV327840 PGR327840 PQN327840 QAJ327840 QKF327840 QUB327840 RDX327840 RNT327840 RXP327840 SHL327840 SRH327840 TBD327840 TKZ327840 TUV327840 UER327840 UON327840 UYJ327840 VIF327840 VSB327840 WBX327840 WLT327840 WVP327840 H393399 JD393376 SZ393376 ACV393376 AMR393376 AWN393376 BGJ393376 BQF393376 CAB393376 CJX393376 CTT393376 DDP393376 DNL393376 DXH393376 EHD393376 EQZ393376 FAV393376 FKR393376 FUN393376 GEJ393376 GOF393376 GYB393376 HHX393376 HRT393376 IBP393376 ILL393376 IVH393376 JFD393376 JOZ393376 JYV393376 KIR393376 KSN393376 LCJ393376 LMF393376 LWB393376 MFX393376 MPT393376 MZP393376 NJL393376 NTH393376 ODD393376 OMZ393376 OWV393376 PGR393376 PQN393376 QAJ393376 QKF393376 QUB393376 RDX393376 RNT393376 RXP393376 SHL393376 SRH393376 TBD393376 TKZ393376 TUV393376 UER393376 UON393376 UYJ393376 VIF393376 VSB393376 WBX393376 WLT393376 WVP393376 H458935 JD458912 SZ458912 ACV458912 AMR458912 AWN458912 BGJ458912 BQF458912 CAB458912 CJX458912 CTT458912 DDP458912 DNL458912 DXH458912 EHD458912 EQZ458912 FAV458912 FKR458912 FUN458912 GEJ458912 GOF458912 GYB458912 HHX458912 HRT458912 IBP458912 ILL458912 IVH458912 JFD458912 JOZ458912 JYV458912 KIR458912 KSN458912 LCJ458912 LMF458912 LWB458912 MFX458912 MPT458912 MZP458912 NJL458912 NTH458912 ODD458912 OMZ458912 OWV458912 PGR458912 PQN458912 QAJ458912 QKF458912 QUB458912 RDX458912 RNT458912 RXP458912 SHL458912 SRH458912 TBD458912 TKZ458912 TUV458912 UER458912 UON458912 UYJ458912 VIF458912 VSB458912 WBX458912 WLT458912 WVP458912 H524471 JD524448 SZ524448 ACV524448 AMR524448 AWN524448 BGJ524448 BQF524448 CAB524448 CJX524448 CTT524448 DDP524448 DNL524448 DXH524448 EHD524448 EQZ524448 FAV524448 FKR524448 FUN524448 GEJ524448 GOF524448 GYB524448 HHX524448 HRT524448 IBP524448 ILL524448 IVH524448 JFD524448 JOZ524448 JYV524448 KIR524448 KSN524448 LCJ524448 LMF524448 LWB524448 MFX524448 MPT524448 MZP524448 NJL524448 NTH524448 ODD524448 OMZ524448 OWV524448 PGR524448 PQN524448 QAJ524448 QKF524448 QUB524448 RDX524448 RNT524448 RXP524448 SHL524448 SRH524448 TBD524448 TKZ524448 TUV524448 UER524448 UON524448 UYJ524448 VIF524448 VSB524448 WBX524448 WLT524448 WVP524448 H590007 JD589984 SZ589984 ACV589984 AMR589984 AWN589984 BGJ589984 BQF589984 CAB589984 CJX589984 CTT589984 DDP589984 DNL589984 DXH589984 EHD589984 EQZ589984 FAV589984 FKR589984 FUN589984 GEJ589984 GOF589984 GYB589984 HHX589984 HRT589984 IBP589984 ILL589984 IVH589984 JFD589984 JOZ589984 JYV589984 KIR589984 KSN589984 LCJ589984 LMF589984 LWB589984 MFX589984 MPT589984 MZP589984 NJL589984 NTH589984 ODD589984 OMZ589984 OWV589984 PGR589984 PQN589984 QAJ589984 QKF589984 QUB589984 RDX589984 RNT589984 RXP589984 SHL589984 SRH589984 TBD589984 TKZ589984 TUV589984 UER589984 UON589984 UYJ589984 VIF589984 VSB589984 WBX589984 WLT589984 WVP589984 H655543 JD655520 SZ655520 ACV655520 AMR655520 AWN655520 BGJ655520 BQF655520 CAB655520 CJX655520 CTT655520 DDP655520 DNL655520 DXH655520 EHD655520 EQZ655520 FAV655520 FKR655520 FUN655520 GEJ655520 GOF655520 GYB655520 HHX655520 HRT655520 IBP655520 ILL655520 IVH655520 JFD655520 JOZ655520 JYV655520 KIR655520 KSN655520 LCJ655520 LMF655520 LWB655520 MFX655520 MPT655520 MZP655520 NJL655520 NTH655520 ODD655520 OMZ655520 OWV655520 PGR655520 PQN655520 QAJ655520 QKF655520 QUB655520 RDX655520 RNT655520 RXP655520 SHL655520 SRH655520 TBD655520 TKZ655520 TUV655520 UER655520 UON655520 UYJ655520 VIF655520 VSB655520 WBX655520 WLT655520 WVP655520 H721079 JD721056 SZ721056 ACV721056 AMR721056 AWN721056 BGJ721056 BQF721056 CAB721056 CJX721056 CTT721056 DDP721056 DNL721056 DXH721056 EHD721056 EQZ721056 FAV721056 FKR721056 FUN721056 GEJ721056 GOF721056 GYB721056 HHX721056 HRT721056 IBP721056 ILL721056 IVH721056 JFD721056 JOZ721056 JYV721056 KIR721056 KSN721056 LCJ721056 LMF721056 LWB721056 MFX721056 MPT721056 MZP721056 NJL721056 NTH721056 ODD721056 OMZ721056 OWV721056 PGR721056 PQN721056 QAJ721056 QKF721056 QUB721056 RDX721056 RNT721056 RXP721056 SHL721056 SRH721056 TBD721056 TKZ721056 TUV721056 UER721056 UON721056 UYJ721056 VIF721056 VSB721056 WBX721056 WLT721056 WVP721056 H786615 JD786592 SZ786592 ACV786592 AMR786592 AWN786592 BGJ786592 BQF786592 CAB786592 CJX786592 CTT786592 DDP786592 DNL786592 DXH786592 EHD786592 EQZ786592 FAV786592 FKR786592 FUN786592 GEJ786592 GOF786592 GYB786592 HHX786592 HRT786592 IBP786592 ILL786592 IVH786592 JFD786592 JOZ786592 JYV786592 KIR786592 KSN786592 LCJ786592 LMF786592 LWB786592 MFX786592 MPT786592 MZP786592 NJL786592 NTH786592 ODD786592 OMZ786592 OWV786592 PGR786592 PQN786592 QAJ786592 QKF786592 QUB786592 RDX786592 RNT786592 RXP786592 SHL786592 SRH786592 TBD786592 TKZ786592 TUV786592 UER786592 UON786592 UYJ786592 VIF786592 VSB786592 WBX786592 WLT786592 WVP786592 H852151 JD852128 SZ852128 ACV852128 AMR852128 AWN852128 BGJ852128 BQF852128 CAB852128 CJX852128 CTT852128 DDP852128 DNL852128 DXH852128 EHD852128 EQZ852128 FAV852128 FKR852128 FUN852128 GEJ852128 GOF852128 GYB852128 HHX852128 HRT852128 IBP852128 ILL852128 IVH852128 JFD852128 JOZ852128 JYV852128 KIR852128 KSN852128 LCJ852128 LMF852128 LWB852128 MFX852128 MPT852128 MZP852128 NJL852128 NTH852128 ODD852128 OMZ852128 OWV852128 PGR852128 PQN852128 QAJ852128 QKF852128 QUB852128 RDX852128 RNT852128 RXP852128 SHL852128 SRH852128 TBD852128 TKZ852128 TUV852128 UER852128 UON852128 UYJ852128 VIF852128 VSB852128 WBX852128 WLT852128 WVP852128 H917687 JD917664 SZ917664 ACV917664 AMR917664 AWN917664 BGJ917664 BQF917664 CAB917664 CJX917664 CTT917664 DDP917664 DNL917664 DXH917664 EHD917664 EQZ917664 FAV917664 FKR917664 FUN917664 GEJ917664 GOF917664 GYB917664 HHX917664 HRT917664 IBP917664 ILL917664 IVH917664 JFD917664 JOZ917664 JYV917664 KIR917664 KSN917664 LCJ917664 LMF917664 LWB917664 MFX917664 MPT917664 MZP917664 NJL917664 NTH917664 ODD917664 OMZ917664 OWV917664 PGR917664 PQN917664 QAJ917664 QKF917664 QUB917664 RDX917664 RNT917664 RXP917664 SHL917664 SRH917664 TBD917664 TKZ917664 TUV917664 UER917664 UON917664 UYJ917664 VIF917664 VSB917664 WBX917664 WLT917664 WVP917664 H983223 JD983200 SZ983200 ACV983200 AMR983200 AWN983200 BGJ983200 BQF983200 CAB983200 CJX983200 CTT983200 DDP983200 DNL983200 DXH983200 EHD983200 EQZ983200 FAV983200 FKR983200 FUN983200 GEJ983200 GOF983200 GYB983200 HHX983200 HRT983200 IBP983200 ILL983200 IVH983200 JFD983200 JOZ983200 JYV983200 KIR983200 KSN983200 LCJ983200 LMF983200 LWB983200 MFX983200 MPT983200 MZP983200 NJL983200 NTH983200 ODD983200 OMZ983200 OWV983200 PGR983200 PQN983200 QAJ983200 QKF983200 QUB983200 RDX983200 RNT983200 RXP983200 SHL983200 SRH983200 TBD983200 TKZ983200 TUV983200 UER983200 UON983200 UYJ983200 VIF983200 VSB983200 WBX983200 WLT983200 WVP983200 H158 JD158 SZ158 ACV158 AMR158 AWN158 BGJ158 BQF158 CAB158 CJX158 CTT158 DDP158 DNL158 DXH158 EHD158 EQZ158 FAV158 FKR158 FUN158 GEJ158 GOF158 GYB158 HHX158 HRT158 IBP158 ILL158 IVH158 JFD158 JOZ158 JYV158 KIR158 KSN158 LCJ158 LMF158 LWB158 MFX158 MPT158 MZP158 NJL158 NTH158 ODD158 OMZ158 OWV158 PGR158 PQN158 QAJ158 QKF158 QUB158 RDX158 RNT158 RXP158 SHL158 SRH158 TBD158 TKZ158 TUV158 UER158 UON158 UYJ158 VIF158 VSB158 WBX158 WLT158 WVP158 H65717 JD65694 SZ65694 ACV65694 AMR65694 AWN65694 BGJ65694 BQF65694 CAB65694 CJX65694 CTT65694 DDP65694 DNL65694 DXH65694 EHD65694 EQZ65694 FAV65694 FKR65694 FUN65694 GEJ65694 GOF65694 GYB65694 HHX65694 HRT65694 IBP65694 ILL65694 IVH65694 JFD65694 JOZ65694 JYV65694 KIR65694 KSN65694 LCJ65694 LMF65694 LWB65694 MFX65694 MPT65694 MZP65694 NJL65694 NTH65694 ODD65694 OMZ65694 OWV65694 PGR65694 PQN65694 QAJ65694 QKF65694 QUB65694 RDX65694 RNT65694 RXP65694 SHL65694 SRH65694 TBD65694 TKZ65694 TUV65694 UER65694 UON65694 UYJ65694 VIF65694 VSB65694 WBX65694 WLT65694 WVP65694 H131253 JD131230 SZ131230 ACV131230 AMR131230 AWN131230 BGJ131230 BQF131230 CAB131230 CJX131230 CTT131230 DDP131230 DNL131230 DXH131230 EHD131230 EQZ131230 FAV131230 FKR131230 FUN131230 GEJ131230 GOF131230 GYB131230 HHX131230 HRT131230 IBP131230 ILL131230 IVH131230 JFD131230 JOZ131230 JYV131230 KIR131230 KSN131230 LCJ131230 LMF131230 LWB131230 MFX131230 MPT131230 MZP131230 NJL131230 NTH131230 ODD131230 OMZ131230 OWV131230 PGR131230 PQN131230 QAJ131230 QKF131230 QUB131230 RDX131230 RNT131230 RXP131230 SHL131230 SRH131230 TBD131230 TKZ131230 TUV131230 UER131230 UON131230 UYJ131230 VIF131230 VSB131230 WBX131230 WLT131230 WVP131230 H196789 JD196766 SZ196766 ACV196766 AMR196766 AWN196766 BGJ196766 BQF196766 CAB196766 CJX196766 CTT196766 DDP196766 DNL196766 DXH196766 EHD196766 EQZ196766 FAV196766 FKR196766 FUN196766 GEJ196766 GOF196766 GYB196766 HHX196766 HRT196766 IBP196766 ILL196766 IVH196766 JFD196766 JOZ196766 JYV196766 KIR196766 KSN196766 LCJ196766 LMF196766 LWB196766 MFX196766 MPT196766 MZP196766 NJL196766 NTH196766 ODD196766 OMZ196766 OWV196766 PGR196766 PQN196766 QAJ196766 QKF196766 QUB196766 RDX196766 RNT196766 RXP196766 SHL196766 SRH196766 TBD196766 TKZ196766 TUV196766 UER196766 UON196766 UYJ196766 VIF196766 VSB196766 WBX196766 WLT196766 WVP196766 H262325 JD262302 SZ262302 ACV262302 AMR262302 AWN262302 BGJ262302 BQF262302 CAB262302 CJX262302 CTT262302 DDP262302 DNL262302 DXH262302 EHD262302 EQZ262302 FAV262302 FKR262302 FUN262302 GEJ262302 GOF262302 GYB262302 HHX262302 HRT262302 IBP262302 ILL262302 IVH262302 JFD262302 JOZ262302 JYV262302 KIR262302 KSN262302 LCJ262302 LMF262302 LWB262302 MFX262302 MPT262302 MZP262302 NJL262302 NTH262302 ODD262302 OMZ262302 OWV262302 PGR262302 PQN262302 QAJ262302 QKF262302 QUB262302 RDX262302 RNT262302 RXP262302 SHL262302 SRH262302 TBD262302 TKZ262302 TUV262302 UER262302 UON262302 UYJ262302 VIF262302 VSB262302 WBX262302 WLT262302 WVP262302 H327861 JD327838 SZ327838 ACV327838 AMR327838 AWN327838 BGJ327838 BQF327838 CAB327838 CJX327838 CTT327838 DDP327838 DNL327838 DXH327838 EHD327838 EQZ327838 FAV327838 FKR327838 FUN327838 GEJ327838 GOF327838 GYB327838 HHX327838 HRT327838 IBP327838 ILL327838 IVH327838 JFD327838 JOZ327838 JYV327838 KIR327838 KSN327838 LCJ327838 LMF327838 LWB327838 MFX327838 MPT327838 MZP327838 NJL327838 NTH327838 ODD327838 OMZ327838 OWV327838 PGR327838 PQN327838 QAJ327838 QKF327838 QUB327838 RDX327838 RNT327838 RXP327838 SHL327838 SRH327838 TBD327838 TKZ327838 TUV327838 UER327838 UON327838 UYJ327838 VIF327838 VSB327838 WBX327838 WLT327838 WVP327838 H393397 JD393374 SZ393374 ACV393374 AMR393374 AWN393374 BGJ393374 BQF393374 CAB393374 CJX393374 CTT393374 DDP393374 DNL393374 DXH393374 EHD393374 EQZ393374 FAV393374 FKR393374 FUN393374 GEJ393374 GOF393374 GYB393374 HHX393374 HRT393374 IBP393374 ILL393374 IVH393374 JFD393374 JOZ393374 JYV393374 KIR393374 KSN393374 LCJ393374 LMF393374 LWB393374 MFX393374 MPT393374 MZP393374 NJL393374 NTH393374 ODD393374 OMZ393374 OWV393374 PGR393374 PQN393374 QAJ393374 QKF393374 QUB393374 RDX393374 RNT393374 RXP393374 SHL393374 SRH393374 TBD393374 TKZ393374 TUV393374 UER393374 UON393374 UYJ393374 VIF393374 VSB393374 WBX393374 WLT393374 WVP393374 H458933 JD458910 SZ458910 ACV458910 AMR458910 AWN458910 BGJ458910 BQF458910 CAB458910 CJX458910 CTT458910 DDP458910 DNL458910 DXH458910 EHD458910 EQZ458910 FAV458910 FKR458910 FUN458910 GEJ458910 GOF458910 GYB458910 HHX458910 HRT458910 IBP458910 ILL458910 IVH458910 JFD458910 JOZ458910 JYV458910 KIR458910 KSN458910 LCJ458910 LMF458910 LWB458910 MFX458910 MPT458910 MZP458910 NJL458910 NTH458910 ODD458910 OMZ458910 OWV458910 PGR458910 PQN458910 QAJ458910 QKF458910 QUB458910 RDX458910 RNT458910 RXP458910 SHL458910 SRH458910 TBD458910 TKZ458910 TUV458910 UER458910 UON458910 UYJ458910 VIF458910 VSB458910 WBX458910 WLT458910 WVP458910 H524469 JD524446 SZ524446 ACV524446 AMR524446 AWN524446 BGJ524446 BQF524446 CAB524446 CJX524446 CTT524446 DDP524446 DNL524446 DXH524446 EHD524446 EQZ524446 FAV524446 FKR524446 FUN524446 GEJ524446 GOF524446 GYB524446 HHX524446 HRT524446 IBP524446 ILL524446 IVH524446 JFD524446 JOZ524446 JYV524446 KIR524446 KSN524446 LCJ524446 LMF524446 LWB524446 MFX524446 MPT524446 MZP524446 NJL524446 NTH524446 ODD524446 OMZ524446 OWV524446 PGR524446 PQN524446 QAJ524446 QKF524446 QUB524446 RDX524446 RNT524446 RXP524446 SHL524446 SRH524446 TBD524446 TKZ524446 TUV524446 UER524446 UON524446 UYJ524446 VIF524446 VSB524446 WBX524446 WLT524446 WVP524446 H590005 JD589982 SZ589982 ACV589982 AMR589982 AWN589982 BGJ589982 BQF589982 CAB589982 CJX589982 CTT589982 DDP589982 DNL589982 DXH589982 EHD589982 EQZ589982 FAV589982 FKR589982 FUN589982 GEJ589982 GOF589982 GYB589982 HHX589982 HRT589982 IBP589982 ILL589982 IVH589982 JFD589982 JOZ589982 JYV589982 KIR589982 KSN589982 LCJ589982 LMF589982 LWB589982 MFX589982 MPT589982 MZP589982 NJL589982 NTH589982 ODD589982 OMZ589982 OWV589982 PGR589982 PQN589982 QAJ589982 QKF589982 QUB589982 RDX589982 RNT589982 RXP589982 SHL589982 SRH589982 TBD589982 TKZ589982 TUV589982 UER589982 UON589982 UYJ589982 VIF589982 VSB589982 WBX589982 WLT589982 WVP589982 H655541 JD655518 SZ655518 ACV655518 AMR655518 AWN655518 BGJ655518 BQF655518 CAB655518 CJX655518 CTT655518 DDP655518 DNL655518 DXH655518 EHD655518 EQZ655518 FAV655518 FKR655518 FUN655518 GEJ655518 GOF655518 GYB655518 HHX655518 HRT655518 IBP655518 ILL655518 IVH655518 JFD655518 JOZ655518 JYV655518 KIR655518 KSN655518 LCJ655518 LMF655518 LWB655518 MFX655518 MPT655518 MZP655518 NJL655518 NTH655518 ODD655518 OMZ655518 OWV655518 PGR655518 PQN655518 QAJ655518 QKF655518 QUB655518 RDX655518 RNT655518 RXP655518 SHL655518 SRH655518 TBD655518 TKZ655518 TUV655518 UER655518 UON655518 UYJ655518 VIF655518 VSB655518 WBX655518 WLT655518 WVP655518 H721077 JD721054 SZ721054 ACV721054 AMR721054 AWN721054 BGJ721054 BQF721054 CAB721054 CJX721054 CTT721054 DDP721054 DNL721054 DXH721054 EHD721054 EQZ721054 FAV721054 FKR721054 FUN721054 GEJ721054 GOF721054 GYB721054 HHX721054 HRT721054 IBP721054 ILL721054 IVH721054 JFD721054 JOZ721054 JYV721054 KIR721054 KSN721054 LCJ721054 LMF721054 LWB721054 MFX721054 MPT721054 MZP721054 NJL721054 NTH721054 ODD721054 OMZ721054 OWV721054 PGR721054 PQN721054 QAJ721054 QKF721054 QUB721054 RDX721054 RNT721054 RXP721054 SHL721054 SRH721054 TBD721054 TKZ721054 TUV721054 UER721054 UON721054 UYJ721054 VIF721054 VSB721054 WBX721054 WLT721054 WVP721054 H786613 JD786590 SZ786590 ACV786590 AMR786590 AWN786590 BGJ786590 BQF786590 CAB786590 CJX786590 CTT786590 DDP786590 DNL786590 DXH786590 EHD786590 EQZ786590 FAV786590 FKR786590 FUN786590 GEJ786590 GOF786590 GYB786590 HHX786590 HRT786590 IBP786590 ILL786590 IVH786590 JFD786590 JOZ786590 JYV786590 KIR786590 KSN786590 LCJ786590 LMF786590 LWB786590 MFX786590 MPT786590 MZP786590 NJL786590 NTH786590 ODD786590 OMZ786590 OWV786590 PGR786590 PQN786590 QAJ786590 QKF786590 QUB786590 RDX786590 RNT786590 RXP786590 SHL786590 SRH786590 TBD786590 TKZ786590 TUV786590 UER786590 UON786590 UYJ786590 VIF786590 VSB786590 WBX786590 WLT786590 WVP786590 H852149 JD852126 SZ852126 ACV852126 AMR852126 AWN852126 BGJ852126 BQF852126 CAB852126 CJX852126 CTT852126 DDP852126 DNL852126 DXH852126 EHD852126 EQZ852126 FAV852126 FKR852126 FUN852126 GEJ852126 GOF852126 GYB852126 HHX852126 HRT852126 IBP852126 ILL852126 IVH852126 JFD852126 JOZ852126 JYV852126 KIR852126 KSN852126 LCJ852126 LMF852126 LWB852126 MFX852126 MPT852126 MZP852126 NJL852126 NTH852126 ODD852126 OMZ852126 OWV852126 PGR852126 PQN852126 QAJ852126 QKF852126 QUB852126 RDX852126 RNT852126 RXP852126 SHL852126 SRH852126 TBD852126 TKZ852126 TUV852126 UER852126 UON852126 UYJ852126 VIF852126 VSB852126 WBX852126 WLT852126 WVP852126 H917685 JD917662 SZ917662 ACV917662 AMR917662 AWN917662 BGJ917662 BQF917662 CAB917662 CJX917662 CTT917662 DDP917662 DNL917662 DXH917662 EHD917662 EQZ917662 FAV917662 FKR917662 FUN917662 GEJ917662 GOF917662 GYB917662 HHX917662 HRT917662 IBP917662 ILL917662 IVH917662 JFD917662 JOZ917662 JYV917662 KIR917662 KSN917662 LCJ917662 LMF917662 LWB917662 MFX917662 MPT917662 MZP917662 NJL917662 NTH917662 ODD917662 OMZ917662 OWV917662 PGR917662 PQN917662 QAJ917662 QKF917662 QUB917662 RDX917662 RNT917662 RXP917662 SHL917662 SRH917662 TBD917662 TKZ917662 TUV917662 UER917662 UON917662 UYJ917662 VIF917662 VSB917662 WBX917662 WLT917662 WVP917662 H983221 JD983198 SZ983198 ACV983198 AMR983198 AWN983198 BGJ983198 BQF983198 CAB983198 CJX983198 CTT983198 DDP983198 DNL983198 DXH983198 EHD983198 EQZ983198 FAV983198 FKR983198 FUN983198 GEJ983198 GOF983198 GYB983198 HHX983198 HRT983198 IBP983198 ILL983198 IVH983198 JFD983198 JOZ983198 JYV983198 KIR983198 KSN983198 LCJ983198 LMF983198 LWB983198 MFX983198 MPT983198 MZP983198 NJL983198 NTH983198 ODD983198 OMZ983198 OWV983198 PGR983198 PQN983198 QAJ983198 QKF983198 QUB983198 RDX983198 RNT983198 RXP983198 SHL983198 SRH983198 TBD983198 TKZ983198 TUV983198 UER983198 UON983198 UYJ983198 VIF983198 VSB983198 WBX983198 WLT983198 WVP983198 D158:F177 IZ158:JB177 SV158:SX177 ACR158:ACT177 AMN158:AMP177 AWJ158:AWL177 BGF158:BGH177 BQB158:BQD177 BZX158:BZZ177 CJT158:CJV177 CTP158:CTR177 DDL158:DDN177 DNH158:DNJ177 DXD158:DXF177 EGZ158:EHB177 EQV158:EQX177 FAR158:FAT177 FKN158:FKP177 FUJ158:FUL177 GEF158:GEH177 GOB158:GOD177 GXX158:GXZ177 HHT158:HHV177 HRP158:HRR177 IBL158:IBN177 ILH158:ILJ177 IVD158:IVF177 JEZ158:JFB177 JOV158:JOX177 JYR158:JYT177 KIN158:KIP177 KSJ158:KSL177 LCF158:LCH177 LMB158:LMD177 LVX158:LVZ177 MFT158:MFV177 MPP158:MPR177 MZL158:MZN177 NJH158:NJJ177 NTD158:NTF177 OCZ158:ODB177 OMV158:OMX177 OWR158:OWT177 PGN158:PGP177 PQJ158:PQL177 QAF158:QAH177 QKB158:QKD177 QTX158:QTZ177 RDT158:RDV177 RNP158:RNR177 RXL158:RXN177 SHH158:SHJ177 SRD158:SRF177 TAZ158:TBB177 TKV158:TKX177 TUR158:TUT177 UEN158:UEP177 UOJ158:UOL177 UYF158:UYH177 VIB158:VID177 VRX158:VRZ177 WBT158:WBV177 WLP158:WLR177 WVL158:WVN177 D65717:F65736 IZ65694:JB65713 SV65694:SX65713 ACR65694:ACT65713 AMN65694:AMP65713 AWJ65694:AWL65713 BGF65694:BGH65713 BQB65694:BQD65713 BZX65694:BZZ65713 CJT65694:CJV65713 CTP65694:CTR65713 DDL65694:DDN65713 DNH65694:DNJ65713 DXD65694:DXF65713 EGZ65694:EHB65713 EQV65694:EQX65713 FAR65694:FAT65713 FKN65694:FKP65713 FUJ65694:FUL65713 GEF65694:GEH65713 GOB65694:GOD65713 GXX65694:GXZ65713 HHT65694:HHV65713 HRP65694:HRR65713 IBL65694:IBN65713 ILH65694:ILJ65713 IVD65694:IVF65713 JEZ65694:JFB65713 JOV65694:JOX65713 JYR65694:JYT65713 KIN65694:KIP65713 KSJ65694:KSL65713 LCF65694:LCH65713 LMB65694:LMD65713 LVX65694:LVZ65713 MFT65694:MFV65713 MPP65694:MPR65713 MZL65694:MZN65713 NJH65694:NJJ65713 NTD65694:NTF65713 OCZ65694:ODB65713 OMV65694:OMX65713 OWR65694:OWT65713 PGN65694:PGP65713 PQJ65694:PQL65713 QAF65694:QAH65713 QKB65694:QKD65713 QTX65694:QTZ65713 RDT65694:RDV65713 RNP65694:RNR65713 RXL65694:RXN65713 SHH65694:SHJ65713 SRD65694:SRF65713 TAZ65694:TBB65713 TKV65694:TKX65713 TUR65694:TUT65713 UEN65694:UEP65713 UOJ65694:UOL65713 UYF65694:UYH65713 VIB65694:VID65713 VRX65694:VRZ65713 WBT65694:WBV65713 WLP65694:WLR65713 WVL65694:WVN65713 D131253:F131272 IZ131230:JB131249 SV131230:SX131249 ACR131230:ACT131249 AMN131230:AMP131249 AWJ131230:AWL131249 BGF131230:BGH131249 BQB131230:BQD131249 BZX131230:BZZ131249 CJT131230:CJV131249 CTP131230:CTR131249 DDL131230:DDN131249 DNH131230:DNJ131249 DXD131230:DXF131249 EGZ131230:EHB131249 EQV131230:EQX131249 FAR131230:FAT131249 FKN131230:FKP131249 FUJ131230:FUL131249 GEF131230:GEH131249 GOB131230:GOD131249 GXX131230:GXZ131249 HHT131230:HHV131249 HRP131230:HRR131249 IBL131230:IBN131249 ILH131230:ILJ131249 IVD131230:IVF131249 JEZ131230:JFB131249 JOV131230:JOX131249 JYR131230:JYT131249 KIN131230:KIP131249 KSJ131230:KSL131249 LCF131230:LCH131249 LMB131230:LMD131249 LVX131230:LVZ131249 MFT131230:MFV131249 MPP131230:MPR131249 MZL131230:MZN131249 NJH131230:NJJ131249 NTD131230:NTF131249 OCZ131230:ODB131249 OMV131230:OMX131249 OWR131230:OWT131249 PGN131230:PGP131249 PQJ131230:PQL131249 QAF131230:QAH131249 QKB131230:QKD131249 QTX131230:QTZ131249 RDT131230:RDV131249 RNP131230:RNR131249 RXL131230:RXN131249 SHH131230:SHJ131249 SRD131230:SRF131249 TAZ131230:TBB131249 TKV131230:TKX131249 TUR131230:TUT131249 UEN131230:UEP131249 UOJ131230:UOL131249 UYF131230:UYH131249 VIB131230:VID131249 VRX131230:VRZ131249 WBT131230:WBV131249 WLP131230:WLR131249 WVL131230:WVN131249 D196789:F196808 IZ196766:JB196785 SV196766:SX196785 ACR196766:ACT196785 AMN196766:AMP196785 AWJ196766:AWL196785 BGF196766:BGH196785 BQB196766:BQD196785 BZX196766:BZZ196785 CJT196766:CJV196785 CTP196766:CTR196785 DDL196766:DDN196785 DNH196766:DNJ196785 DXD196766:DXF196785 EGZ196766:EHB196785 EQV196766:EQX196785 FAR196766:FAT196785 FKN196766:FKP196785 FUJ196766:FUL196785 GEF196766:GEH196785 GOB196766:GOD196785 GXX196766:GXZ196785 HHT196766:HHV196785 HRP196766:HRR196785 IBL196766:IBN196785 ILH196766:ILJ196785 IVD196766:IVF196785 JEZ196766:JFB196785 JOV196766:JOX196785 JYR196766:JYT196785 KIN196766:KIP196785 KSJ196766:KSL196785 LCF196766:LCH196785 LMB196766:LMD196785 LVX196766:LVZ196785 MFT196766:MFV196785 MPP196766:MPR196785 MZL196766:MZN196785 NJH196766:NJJ196785 NTD196766:NTF196785 OCZ196766:ODB196785 OMV196766:OMX196785 OWR196766:OWT196785 PGN196766:PGP196785 PQJ196766:PQL196785 QAF196766:QAH196785 QKB196766:QKD196785 QTX196766:QTZ196785 RDT196766:RDV196785 RNP196766:RNR196785 RXL196766:RXN196785 SHH196766:SHJ196785 SRD196766:SRF196785 TAZ196766:TBB196785 TKV196766:TKX196785 TUR196766:TUT196785 UEN196766:UEP196785 UOJ196766:UOL196785 UYF196766:UYH196785 VIB196766:VID196785 VRX196766:VRZ196785 WBT196766:WBV196785 WLP196766:WLR196785 WVL196766:WVN196785 D262325:F262344 IZ262302:JB262321 SV262302:SX262321 ACR262302:ACT262321 AMN262302:AMP262321 AWJ262302:AWL262321 BGF262302:BGH262321 BQB262302:BQD262321 BZX262302:BZZ262321 CJT262302:CJV262321 CTP262302:CTR262321 DDL262302:DDN262321 DNH262302:DNJ262321 DXD262302:DXF262321 EGZ262302:EHB262321 EQV262302:EQX262321 FAR262302:FAT262321 FKN262302:FKP262321 FUJ262302:FUL262321 GEF262302:GEH262321 GOB262302:GOD262321 GXX262302:GXZ262321 HHT262302:HHV262321 HRP262302:HRR262321 IBL262302:IBN262321 ILH262302:ILJ262321 IVD262302:IVF262321 JEZ262302:JFB262321 JOV262302:JOX262321 JYR262302:JYT262321 KIN262302:KIP262321 KSJ262302:KSL262321 LCF262302:LCH262321 LMB262302:LMD262321 LVX262302:LVZ262321 MFT262302:MFV262321 MPP262302:MPR262321 MZL262302:MZN262321 NJH262302:NJJ262321 NTD262302:NTF262321 OCZ262302:ODB262321 OMV262302:OMX262321 OWR262302:OWT262321 PGN262302:PGP262321 PQJ262302:PQL262321 QAF262302:QAH262321 QKB262302:QKD262321 QTX262302:QTZ262321 RDT262302:RDV262321 RNP262302:RNR262321 RXL262302:RXN262321 SHH262302:SHJ262321 SRD262302:SRF262321 TAZ262302:TBB262321 TKV262302:TKX262321 TUR262302:TUT262321 UEN262302:UEP262321 UOJ262302:UOL262321 UYF262302:UYH262321 VIB262302:VID262321 VRX262302:VRZ262321 WBT262302:WBV262321 WLP262302:WLR262321 WVL262302:WVN262321 D327861:F327880 IZ327838:JB327857 SV327838:SX327857 ACR327838:ACT327857 AMN327838:AMP327857 AWJ327838:AWL327857 BGF327838:BGH327857 BQB327838:BQD327857 BZX327838:BZZ327857 CJT327838:CJV327857 CTP327838:CTR327857 DDL327838:DDN327857 DNH327838:DNJ327857 DXD327838:DXF327857 EGZ327838:EHB327857 EQV327838:EQX327857 FAR327838:FAT327857 FKN327838:FKP327857 FUJ327838:FUL327857 GEF327838:GEH327857 GOB327838:GOD327857 GXX327838:GXZ327857 HHT327838:HHV327857 HRP327838:HRR327857 IBL327838:IBN327857 ILH327838:ILJ327857 IVD327838:IVF327857 JEZ327838:JFB327857 JOV327838:JOX327857 JYR327838:JYT327857 KIN327838:KIP327857 KSJ327838:KSL327857 LCF327838:LCH327857 LMB327838:LMD327857 LVX327838:LVZ327857 MFT327838:MFV327857 MPP327838:MPR327857 MZL327838:MZN327857 NJH327838:NJJ327857 NTD327838:NTF327857 OCZ327838:ODB327857 OMV327838:OMX327857 OWR327838:OWT327857 PGN327838:PGP327857 PQJ327838:PQL327857 QAF327838:QAH327857 QKB327838:QKD327857 QTX327838:QTZ327857 RDT327838:RDV327857 RNP327838:RNR327857 RXL327838:RXN327857 SHH327838:SHJ327857 SRD327838:SRF327857 TAZ327838:TBB327857 TKV327838:TKX327857 TUR327838:TUT327857 UEN327838:UEP327857 UOJ327838:UOL327857 UYF327838:UYH327857 VIB327838:VID327857 VRX327838:VRZ327857 WBT327838:WBV327857 WLP327838:WLR327857 WVL327838:WVN327857 D393397:F393416 IZ393374:JB393393 SV393374:SX393393 ACR393374:ACT393393 AMN393374:AMP393393 AWJ393374:AWL393393 BGF393374:BGH393393 BQB393374:BQD393393 BZX393374:BZZ393393 CJT393374:CJV393393 CTP393374:CTR393393 DDL393374:DDN393393 DNH393374:DNJ393393 DXD393374:DXF393393 EGZ393374:EHB393393 EQV393374:EQX393393 FAR393374:FAT393393 FKN393374:FKP393393 FUJ393374:FUL393393 GEF393374:GEH393393 GOB393374:GOD393393 GXX393374:GXZ393393 HHT393374:HHV393393 HRP393374:HRR393393 IBL393374:IBN393393 ILH393374:ILJ393393 IVD393374:IVF393393 JEZ393374:JFB393393 JOV393374:JOX393393 JYR393374:JYT393393 KIN393374:KIP393393 KSJ393374:KSL393393 LCF393374:LCH393393 LMB393374:LMD393393 LVX393374:LVZ393393 MFT393374:MFV393393 MPP393374:MPR393393 MZL393374:MZN393393 NJH393374:NJJ393393 NTD393374:NTF393393 OCZ393374:ODB393393 OMV393374:OMX393393 OWR393374:OWT393393 PGN393374:PGP393393 PQJ393374:PQL393393 QAF393374:QAH393393 QKB393374:QKD393393 QTX393374:QTZ393393 RDT393374:RDV393393 RNP393374:RNR393393 RXL393374:RXN393393 SHH393374:SHJ393393 SRD393374:SRF393393 TAZ393374:TBB393393 TKV393374:TKX393393 TUR393374:TUT393393 UEN393374:UEP393393 UOJ393374:UOL393393 UYF393374:UYH393393 VIB393374:VID393393 VRX393374:VRZ393393 WBT393374:WBV393393 WLP393374:WLR393393 WVL393374:WVN393393 D458933:F458952 IZ458910:JB458929 SV458910:SX458929 ACR458910:ACT458929 AMN458910:AMP458929 AWJ458910:AWL458929 BGF458910:BGH458929 BQB458910:BQD458929 BZX458910:BZZ458929 CJT458910:CJV458929 CTP458910:CTR458929 DDL458910:DDN458929 DNH458910:DNJ458929 DXD458910:DXF458929 EGZ458910:EHB458929 EQV458910:EQX458929 FAR458910:FAT458929 FKN458910:FKP458929 FUJ458910:FUL458929 GEF458910:GEH458929 GOB458910:GOD458929 GXX458910:GXZ458929 HHT458910:HHV458929 HRP458910:HRR458929 IBL458910:IBN458929 ILH458910:ILJ458929 IVD458910:IVF458929 JEZ458910:JFB458929 JOV458910:JOX458929 JYR458910:JYT458929 KIN458910:KIP458929 KSJ458910:KSL458929 LCF458910:LCH458929 LMB458910:LMD458929 LVX458910:LVZ458929 MFT458910:MFV458929 MPP458910:MPR458929 MZL458910:MZN458929 NJH458910:NJJ458929 NTD458910:NTF458929 OCZ458910:ODB458929 OMV458910:OMX458929 OWR458910:OWT458929 PGN458910:PGP458929 PQJ458910:PQL458929 QAF458910:QAH458929 QKB458910:QKD458929 QTX458910:QTZ458929 RDT458910:RDV458929 RNP458910:RNR458929 RXL458910:RXN458929 SHH458910:SHJ458929 SRD458910:SRF458929 TAZ458910:TBB458929 TKV458910:TKX458929 TUR458910:TUT458929 UEN458910:UEP458929 UOJ458910:UOL458929 UYF458910:UYH458929 VIB458910:VID458929 VRX458910:VRZ458929 WBT458910:WBV458929 WLP458910:WLR458929 WVL458910:WVN458929 D524469:F524488 IZ524446:JB524465 SV524446:SX524465 ACR524446:ACT524465 AMN524446:AMP524465 AWJ524446:AWL524465 BGF524446:BGH524465 BQB524446:BQD524465 BZX524446:BZZ524465 CJT524446:CJV524465 CTP524446:CTR524465 DDL524446:DDN524465 DNH524446:DNJ524465 DXD524446:DXF524465 EGZ524446:EHB524465 EQV524446:EQX524465 FAR524446:FAT524465 FKN524446:FKP524465 FUJ524446:FUL524465 GEF524446:GEH524465 GOB524446:GOD524465 GXX524446:GXZ524465 HHT524446:HHV524465 HRP524446:HRR524465 IBL524446:IBN524465 ILH524446:ILJ524465 IVD524446:IVF524465 JEZ524446:JFB524465 JOV524446:JOX524465 JYR524446:JYT524465 KIN524446:KIP524465 KSJ524446:KSL524465 LCF524446:LCH524465 LMB524446:LMD524465 LVX524446:LVZ524465 MFT524446:MFV524465 MPP524446:MPR524465 MZL524446:MZN524465 NJH524446:NJJ524465 NTD524446:NTF524465 OCZ524446:ODB524465 OMV524446:OMX524465 OWR524446:OWT524465 PGN524446:PGP524465 PQJ524446:PQL524465 QAF524446:QAH524465 QKB524446:QKD524465 QTX524446:QTZ524465 RDT524446:RDV524465 RNP524446:RNR524465 RXL524446:RXN524465 SHH524446:SHJ524465 SRD524446:SRF524465 TAZ524446:TBB524465 TKV524446:TKX524465 TUR524446:TUT524465 UEN524446:UEP524465 UOJ524446:UOL524465 UYF524446:UYH524465 VIB524446:VID524465 VRX524446:VRZ524465 WBT524446:WBV524465 WLP524446:WLR524465 WVL524446:WVN524465 D590005:F590024 IZ589982:JB590001 SV589982:SX590001 ACR589982:ACT590001 AMN589982:AMP590001 AWJ589982:AWL590001 BGF589982:BGH590001 BQB589982:BQD590001 BZX589982:BZZ590001 CJT589982:CJV590001 CTP589982:CTR590001 DDL589982:DDN590001 DNH589982:DNJ590001 DXD589982:DXF590001 EGZ589982:EHB590001 EQV589982:EQX590001 FAR589982:FAT590001 FKN589982:FKP590001 FUJ589982:FUL590001 GEF589982:GEH590001 GOB589982:GOD590001 GXX589982:GXZ590001 HHT589982:HHV590001 HRP589982:HRR590001 IBL589982:IBN590001 ILH589982:ILJ590001 IVD589982:IVF590001 JEZ589982:JFB590001 JOV589982:JOX590001 JYR589982:JYT590001 KIN589982:KIP590001 KSJ589982:KSL590001 LCF589982:LCH590001 LMB589982:LMD590001 LVX589982:LVZ590001 MFT589982:MFV590001 MPP589982:MPR590001 MZL589982:MZN590001 NJH589982:NJJ590001 NTD589982:NTF590001 OCZ589982:ODB590001 OMV589982:OMX590001 OWR589982:OWT590001 PGN589982:PGP590001 PQJ589982:PQL590001 QAF589982:QAH590001 QKB589982:QKD590001 QTX589982:QTZ590001 RDT589982:RDV590001 RNP589982:RNR590001 RXL589982:RXN590001 SHH589982:SHJ590001 SRD589982:SRF590001 TAZ589982:TBB590001 TKV589982:TKX590001 TUR589982:TUT590001 UEN589982:UEP590001 UOJ589982:UOL590001 UYF589982:UYH590001 VIB589982:VID590001 VRX589982:VRZ590001 WBT589982:WBV590001 WLP589982:WLR590001 WVL589982:WVN590001 D655541:F655560 IZ655518:JB655537 SV655518:SX655537 ACR655518:ACT655537 AMN655518:AMP655537 AWJ655518:AWL655537 BGF655518:BGH655537 BQB655518:BQD655537 BZX655518:BZZ655537 CJT655518:CJV655537 CTP655518:CTR655537 DDL655518:DDN655537 DNH655518:DNJ655537 DXD655518:DXF655537 EGZ655518:EHB655537 EQV655518:EQX655537 FAR655518:FAT655537 FKN655518:FKP655537 FUJ655518:FUL655537 GEF655518:GEH655537 GOB655518:GOD655537 GXX655518:GXZ655537 HHT655518:HHV655537 HRP655518:HRR655537 IBL655518:IBN655537 ILH655518:ILJ655537 IVD655518:IVF655537 JEZ655518:JFB655537 JOV655518:JOX655537 JYR655518:JYT655537 KIN655518:KIP655537 KSJ655518:KSL655537 LCF655518:LCH655537 LMB655518:LMD655537 LVX655518:LVZ655537 MFT655518:MFV655537 MPP655518:MPR655537 MZL655518:MZN655537 NJH655518:NJJ655537 NTD655518:NTF655537 OCZ655518:ODB655537 OMV655518:OMX655537 OWR655518:OWT655537 PGN655518:PGP655537 PQJ655518:PQL655537 QAF655518:QAH655537 QKB655518:QKD655537 QTX655518:QTZ655537 RDT655518:RDV655537 RNP655518:RNR655537 RXL655518:RXN655537 SHH655518:SHJ655537 SRD655518:SRF655537 TAZ655518:TBB655537 TKV655518:TKX655537 TUR655518:TUT655537 UEN655518:UEP655537 UOJ655518:UOL655537 UYF655518:UYH655537 VIB655518:VID655537 VRX655518:VRZ655537 WBT655518:WBV655537 WLP655518:WLR655537 WVL655518:WVN655537 D721077:F721096 IZ721054:JB721073 SV721054:SX721073 ACR721054:ACT721073 AMN721054:AMP721073 AWJ721054:AWL721073 BGF721054:BGH721073 BQB721054:BQD721073 BZX721054:BZZ721073 CJT721054:CJV721073 CTP721054:CTR721073 DDL721054:DDN721073 DNH721054:DNJ721073 DXD721054:DXF721073 EGZ721054:EHB721073 EQV721054:EQX721073 FAR721054:FAT721073 FKN721054:FKP721073 FUJ721054:FUL721073 GEF721054:GEH721073 GOB721054:GOD721073 GXX721054:GXZ721073 HHT721054:HHV721073 HRP721054:HRR721073 IBL721054:IBN721073 ILH721054:ILJ721073 IVD721054:IVF721073 JEZ721054:JFB721073 JOV721054:JOX721073 JYR721054:JYT721073 KIN721054:KIP721073 KSJ721054:KSL721073 LCF721054:LCH721073 LMB721054:LMD721073 LVX721054:LVZ721073 MFT721054:MFV721073 MPP721054:MPR721073 MZL721054:MZN721073 NJH721054:NJJ721073 NTD721054:NTF721073 OCZ721054:ODB721073 OMV721054:OMX721073 OWR721054:OWT721073 PGN721054:PGP721073 PQJ721054:PQL721073 QAF721054:QAH721073 QKB721054:QKD721073 QTX721054:QTZ721073 RDT721054:RDV721073 RNP721054:RNR721073 RXL721054:RXN721073 SHH721054:SHJ721073 SRD721054:SRF721073 TAZ721054:TBB721073 TKV721054:TKX721073 TUR721054:TUT721073 UEN721054:UEP721073 UOJ721054:UOL721073 UYF721054:UYH721073 VIB721054:VID721073 VRX721054:VRZ721073 WBT721054:WBV721073 WLP721054:WLR721073 WVL721054:WVN721073 D786613:F786632 IZ786590:JB786609 SV786590:SX786609 ACR786590:ACT786609 AMN786590:AMP786609 AWJ786590:AWL786609 BGF786590:BGH786609 BQB786590:BQD786609 BZX786590:BZZ786609 CJT786590:CJV786609 CTP786590:CTR786609 DDL786590:DDN786609 DNH786590:DNJ786609 DXD786590:DXF786609 EGZ786590:EHB786609 EQV786590:EQX786609 FAR786590:FAT786609 FKN786590:FKP786609 FUJ786590:FUL786609 GEF786590:GEH786609 GOB786590:GOD786609 GXX786590:GXZ786609 HHT786590:HHV786609 HRP786590:HRR786609 IBL786590:IBN786609 ILH786590:ILJ786609 IVD786590:IVF786609 JEZ786590:JFB786609 JOV786590:JOX786609 JYR786590:JYT786609 KIN786590:KIP786609 KSJ786590:KSL786609 LCF786590:LCH786609 LMB786590:LMD786609 LVX786590:LVZ786609 MFT786590:MFV786609 MPP786590:MPR786609 MZL786590:MZN786609 NJH786590:NJJ786609 NTD786590:NTF786609 OCZ786590:ODB786609 OMV786590:OMX786609 OWR786590:OWT786609 PGN786590:PGP786609 PQJ786590:PQL786609 QAF786590:QAH786609 QKB786590:QKD786609 QTX786590:QTZ786609 RDT786590:RDV786609 RNP786590:RNR786609 RXL786590:RXN786609 SHH786590:SHJ786609 SRD786590:SRF786609 TAZ786590:TBB786609 TKV786590:TKX786609 TUR786590:TUT786609 UEN786590:UEP786609 UOJ786590:UOL786609 UYF786590:UYH786609 VIB786590:VID786609 VRX786590:VRZ786609 WBT786590:WBV786609 WLP786590:WLR786609 WVL786590:WVN786609 D852149:F852168 IZ852126:JB852145 SV852126:SX852145 ACR852126:ACT852145 AMN852126:AMP852145 AWJ852126:AWL852145 BGF852126:BGH852145 BQB852126:BQD852145 BZX852126:BZZ852145 CJT852126:CJV852145 CTP852126:CTR852145 DDL852126:DDN852145 DNH852126:DNJ852145 DXD852126:DXF852145 EGZ852126:EHB852145 EQV852126:EQX852145 FAR852126:FAT852145 FKN852126:FKP852145 FUJ852126:FUL852145 GEF852126:GEH852145 GOB852126:GOD852145 GXX852126:GXZ852145 HHT852126:HHV852145 HRP852126:HRR852145 IBL852126:IBN852145 ILH852126:ILJ852145 IVD852126:IVF852145 JEZ852126:JFB852145 JOV852126:JOX852145 JYR852126:JYT852145 KIN852126:KIP852145 KSJ852126:KSL852145 LCF852126:LCH852145 LMB852126:LMD852145 LVX852126:LVZ852145 MFT852126:MFV852145 MPP852126:MPR852145 MZL852126:MZN852145 NJH852126:NJJ852145 NTD852126:NTF852145 OCZ852126:ODB852145 OMV852126:OMX852145 OWR852126:OWT852145 PGN852126:PGP852145 PQJ852126:PQL852145 QAF852126:QAH852145 QKB852126:QKD852145 QTX852126:QTZ852145 RDT852126:RDV852145 RNP852126:RNR852145 RXL852126:RXN852145 SHH852126:SHJ852145 SRD852126:SRF852145 TAZ852126:TBB852145 TKV852126:TKX852145 TUR852126:TUT852145 UEN852126:UEP852145 UOJ852126:UOL852145 UYF852126:UYH852145 VIB852126:VID852145 VRX852126:VRZ852145 WBT852126:WBV852145 WLP852126:WLR852145 WVL852126:WVN852145 D917685:F917704 IZ917662:JB917681 SV917662:SX917681 ACR917662:ACT917681 AMN917662:AMP917681 AWJ917662:AWL917681 BGF917662:BGH917681 BQB917662:BQD917681 BZX917662:BZZ917681 CJT917662:CJV917681 CTP917662:CTR917681 DDL917662:DDN917681 DNH917662:DNJ917681 DXD917662:DXF917681 EGZ917662:EHB917681 EQV917662:EQX917681 FAR917662:FAT917681 FKN917662:FKP917681 FUJ917662:FUL917681 GEF917662:GEH917681 GOB917662:GOD917681 GXX917662:GXZ917681 HHT917662:HHV917681 HRP917662:HRR917681 IBL917662:IBN917681 ILH917662:ILJ917681 IVD917662:IVF917681 JEZ917662:JFB917681 JOV917662:JOX917681 JYR917662:JYT917681 KIN917662:KIP917681 KSJ917662:KSL917681 LCF917662:LCH917681 LMB917662:LMD917681 LVX917662:LVZ917681 MFT917662:MFV917681 MPP917662:MPR917681 MZL917662:MZN917681 NJH917662:NJJ917681 NTD917662:NTF917681 OCZ917662:ODB917681 OMV917662:OMX917681 OWR917662:OWT917681 PGN917662:PGP917681 PQJ917662:PQL917681 QAF917662:QAH917681 QKB917662:QKD917681 QTX917662:QTZ917681 RDT917662:RDV917681 RNP917662:RNR917681 RXL917662:RXN917681 SHH917662:SHJ917681 SRD917662:SRF917681 TAZ917662:TBB917681 TKV917662:TKX917681 TUR917662:TUT917681 UEN917662:UEP917681 UOJ917662:UOL917681 UYF917662:UYH917681 VIB917662:VID917681 VRX917662:VRZ917681 WBT917662:WBV917681 WLP917662:WLR917681 WVL917662:WVN917681 D983221:F983240 IZ983198:JB983217 SV983198:SX983217 ACR983198:ACT983217 AMN983198:AMP983217 AWJ983198:AWL983217 BGF983198:BGH983217 BQB983198:BQD983217 BZX983198:BZZ983217 CJT983198:CJV983217 CTP983198:CTR983217 DDL983198:DDN983217 DNH983198:DNJ983217 DXD983198:DXF983217 EGZ983198:EHB983217 EQV983198:EQX983217 FAR983198:FAT983217 FKN983198:FKP983217 FUJ983198:FUL983217 GEF983198:GEH983217 GOB983198:GOD983217 GXX983198:GXZ983217 HHT983198:HHV983217 HRP983198:HRR983217 IBL983198:IBN983217 ILH983198:ILJ983217 IVD983198:IVF983217 JEZ983198:JFB983217 JOV983198:JOX983217 JYR983198:JYT983217 KIN983198:KIP983217 KSJ983198:KSL983217 LCF983198:LCH983217 LMB983198:LMD983217 LVX983198:LVZ983217 MFT983198:MFV983217 MPP983198:MPR983217 MZL983198:MZN983217 NJH983198:NJJ983217 NTD983198:NTF983217 OCZ983198:ODB983217 OMV983198:OMX983217 OWR983198:OWT983217 PGN983198:PGP983217 PQJ983198:PQL983217 QAF983198:QAH983217 QKB983198:QKD983217 QTX983198:QTZ983217 RDT983198:RDV983217 RNP983198:RNR983217 RXL983198:RXN983217 SHH983198:SHJ983217 SRD983198:SRF983217 TAZ983198:TBB983217 TKV983198:TKX983217 TUR983198:TUT983217 UEN983198:UEP983217 UOJ983198:UOL983217 UYF983198:UYH983217 VIB983198:VID983217 VRX983198:VRZ983217 WBT983198:WBV983217 WLP983198:WLR983217 WVL983198:WVN983217 P154:R177 JL154:JN177 TH154:TJ177 ADD154:ADF177 AMZ154:ANB177 AWV154:AWX177 BGR154:BGT177 BQN154:BQP177 CAJ154:CAL177 CKF154:CKH177 CUB154:CUD177 DDX154:DDZ177 DNT154:DNV177 DXP154:DXR177 EHL154:EHN177 ERH154:ERJ177 FBD154:FBF177 FKZ154:FLB177 FUV154:FUX177 GER154:GET177 GON154:GOP177 GYJ154:GYL177 HIF154:HIH177 HSB154:HSD177 IBX154:IBZ177 ILT154:ILV177 IVP154:IVR177 JFL154:JFN177 JPH154:JPJ177 JZD154:JZF177 KIZ154:KJB177 KSV154:KSX177 LCR154:LCT177 LMN154:LMP177 LWJ154:LWL177 MGF154:MGH177 MQB154:MQD177 MZX154:MZZ177 NJT154:NJV177 NTP154:NTR177 ODL154:ODN177 ONH154:ONJ177 OXD154:OXF177 PGZ154:PHB177 PQV154:PQX177 QAR154:QAT177 QKN154:QKP177 QUJ154:QUL177 REF154:REH177 ROB154:ROD177 RXX154:RXZ177 SHT154:SHV177 SRP154:SRR177 TBL154:TBN177 TLH154:TLJ177 TVD154:TVF177 UEZ154:UFB177 UOV154:UOX177 UYR154:UYT177 VIN154:VIP177 VSJ154:VSL177 WCF154:WCH177 WMB154:WMD177 WVX154:WVZ177 P65713:R65736 JL65690:JN65713 TH65690:TJ65713 ADD65690:ADF65713 AMZ65690:ANB65713 AWV65690:AWX65713 BGR65690:BGT65713 BQN65690:BQP65713 CAJ65690:CAL65713 CKF65690:CKH65713 CUB65690:CUD65713 DDX65690:DDZ65713 DNT65690:DNV65713 DXP65690:DXR65713 EHL65690:EHN65713 ERH65690:ERJ65713 FBD65690:FBF65713 FKZ65690:FLB65713 FUV65690:FUX65713 GER65690:GET65713 GON65690:GOP65713 GYJ65690:GYL65713 HIF65690:HIH65713 HSB65690:HSD65713 IBX65690:IBZ65713 ILT65690:ILV65713 IVP65690:IVR65713 JFL65690:JFN65713 JPH65690:JPJ65713 JZD65690:JZF65713 KIZ65690:KJB65713 KSV65690:KSX65713 LCR65690:LCT65713 LMN65690:LMP65713 LWJ65690:LWL65713 MGF65690:MGH65713 MQB65690:MQD65713 MZX65690:MZZ65713 NJT65690:NJV65713 NTP65690:NTR65713 ODL65690:ODN65713 ONH65690:ONJ65713 OXD65690:OXF65713 PGZ65690:PHB65713 PQV65690:PQX65713 QAR65690:QAT65713 QKN65690:QKP65713 QUJ65690:QUL65713 REF65690:REH65713 ROB65690:ROD65713 RXX65690:RXZ65713 SHT65690:SHV65713 SRP65690:SRR65713 TBL65690:TBN65713 TLH65690:TLJ65713 TVD65690:TVF65713 UEZ65690:UFB65713 UOV65690:UOX65713 UYR65690:UYT65713 VIN65690:VIP65713 VSJ65690:VSL65713 WCF65690:WCH65713 WMB65690:WMD65713 WVX65690:WVZ65713 P131249:R131272 JL131226:JN131249 TH131226:TJ131249 ADD131226:ADF131249 AMZ131226:ANB131249 AWV131226:AWX131249 BGR131226:BGT131249 BQN131226:BQP131249 CAJ131226:CAL131249 CKF131226:CKH131249 CUB131226:CUD131249 DDX131226:DDZ131249 DNT131226:DNV131249 DXP131226:DXR131249 EHL131226:EHN131249 ERH131226:ERJ131249 FBD131226:FBF131249 FKZ131226:FLB131249 FUV131226:FUX131249 GER131226:GET131249 GON131226:GOP131249 GYJ131226:GYL131249 HIF131226:HIH131249 HSB131226:HSD131249 IBX131226:IBZ131249 ILT131226:ILV131249 IVP131226:IVR131249 JFL131226:JFN131249 JPH131226:JPJ131249 JZD131226:JZF131249 KIZ131226:KJB131249 KSV131226:KSX131249 LCR131226:LCT131249 LMN131226:LMP131249 LWJ131226:LWL131249 MGF131226:MGH131249 MQB131226:MQD131249 MZX131226:MZZ131249 NJT131226:NJV131249 NTP131226:NTR131249 ODL131226:ODN131249 ONH131226:ONJ131249 OXD131226:OXF131249 PGZ131226:PHB131249 PQV131226:PQX131249 QAR131226:QAT131249 QKN131226:QKP131249 QUJ131226:QUL131249 REF131226:REH131249 ROB131226:ROD131249 RXX131226:RXZ131249 SHT131226:SHV131249 SRP131226:SRR131249 TBL131226:TBN131249 TLH131226:TLJ131249 TVD131226:TVF131249 UEZ131226:UFB131249 UOV131226:UOX131249 UYR131226:UYT131249 VIN131226:VIP131249 VSJ131226:VSL131249 WCF131226:WCH131249 WMB131226:WMD131249 WVX131226:WVZ131249 P196785:R196808 JL196762:JN196785 TH196762:TJ196785 ADD196762:ADF196785 AMZ196762:ANB196785 AWV196762:AWX196785 BGR196762:BGT196785 BQN196762:BQP196785 CAJ196762:CAL196785 CKF196762:CKH196785 CUB196762:CUD196785 DDX196762:DDZ196785 DNT196762:DNV196785 DXP196762:DXR196785 EHL196762:EHN196785 ERH196762:ERJ196785 FBD196762:FBF196785 FKZ196762:FLB196785 FUV196762:FUX196785 GER196762:GET196785 GON196762:GOP196785 GYJ196762:GYL196785 HIF196762:HIH196785 HSB196762:HSD196785 IBX196762:IBZ196785 ILT196762:ILV196785 IVP196762:IVR196785 JFL196762:JFN196785 JPH196762:JPJ196785 JZD196762:JZF196785 KIZ196762:KJB196785 KSV196762:KSX196785 LCR196762:LCT196785 LMN196762:LMP196785 LWJ196762:LWL196785 MGF196762:MGH196785 MQB196762:MQD196785 MZX196762:MZZ196785 NJT196762:NJV196785 NTP196762:NTR196785 ODL196762:ODN196785 ONH196762:ONJ196785 OXD196762:OXF196785 PGZ196762:PHB196785 PQV196762:PQX196785 QAR196762:QAT196785 QKN196762:QKP196785 QUJ196762:QUL196785 REF196762:REH196785 ROB196762:ROD196785 RXX196762:RXZ196785 SHT196762:SHV196785 SRP196762:SRR196785 TBL196762:TBN196785 TLH196762:TLJ196785 TVD196762:TVF196785 UEZ196762:UFB196785 UOV196762:UOX196785 UYR196762:UYT196785 VIN196762:VIP196785 VSJ196762:VSL196785 WCF196762:WCH196785 WMB196762:WMD196785 WVX196762:WVZ196785 P262321:R262344 JL262298:JN262321 TH262298:TJ262321 ADD262298:ADF262321 AMZ262298:ANB262321 AWV262298:AWX262321 BGR262298:BGT262321 BQN262298:BQP262321 CAJ262298:CAL262321 CKF262298:CKH262321 CUB262298:CUD262321 DDX262298:DDZ262321 DNT262298:DNV262321 DXP262298:DXR262321 EHL262298:EHN262321 ERH262298:ERJ262321 FBD262298:FBF262321 FKZ262298:FLB262321 FUV262298:FUX262321 GER262298:GET262321 GON262298:GOP262321 GYJ262298:GYL262321 HIF262298:HIH262321 HSB262298:HSD262321 IBX262298:IBZ262321 ILT262298:ILV262321 IVP262298:IVR262321 JFL262298:JFN262321 JPH262298:JPJ262321 JZD262298:JZF262321 KIZ262298:KJB262321 KSV262298:KSX262321 LCR262298:LCT262321 LMN262298:LMP262321 LWJ262298:LWL262321 MGF262298:MGH262321 MQB262298:MQD262321 MZX262298:MZZ262321 NJT262298:NJV262321 NTP262298:NTR262321 ODL262298:ODN262321 ONH262298:ONJ262321 OXD262298:OXF262321 PGZ262298:PHB262321 PQV262298:PQX262321 QAR262298:QAT262321 QKN262298:QKP262321 QUJ262298:QUL262321 REF262298:REH262321 ROB262298:ROD262321 RXX262298:RXZ262321 SHT262298:SHV262321 SRP262298:SRR262321 TBL262298:TBN262321 TLH262298:TLJ262321 TVD262298:TVF262321 UEZ262298:UFB262321 UOV262298:UOX262321 UYR262298:UYT262321 VIN262298:VIP262321 VSJ262298:VSL262321 WCF262298:WCH262321 WMB262298:WMD262321 WVX262298:WVZ262321 P327857:R327880 JL327834:JN327857 TH327834:TJ327857 ADD327834:ADF327857 AMZ327834:ANB327857 AWV327834:AWX327857 BGR327834:BGT327857 BQN327834:BQP327857 CAJ327834:CAL327857 CKF327834:CKH327857 CUB327834:CUD327857 DDX327834:DDZ327857 DNT327834:DNV327857 DXP327834:DXR327857 EHL327834:EHN327857 ERH327834:ERJ327857 FBD327834:FBF327857 FKZ327834:FLB327857 FUV327834:FUX327857 GER327834:GET327857 GON327834:GOP327857 GYJ327834:GYL327857 HIF327834:HIH327857 HSB327834:HSD327857 IBX327834:IBZ327857 ILT327834:ILV327857 IVP327834:IVR327857 JFL327834:JFN327857 JPH327834:JPJ327857 JZD327834:JZF327857 KIZ327834:KJB327857 KSV327834:KSX327857 LCR327834:LCT327857 LMN327834:LMP327857 LWJ327834:LWL327857 MGF327834:MGH327857 MQB327834:MQD327857 MZX327834:MZZ327857 NJT327834:NJV327857 NTP327834:NTR327857 ODL327834:ODN327857 ONH327834:ONJ327857 OXD327834:OXF327857 PGZ327834:PHB327857 PQV327834:PQX327857 QAR327834:QAT327857 QKN327834:QKP327857 QUJ327834:QUL327857 REF327834:REH327857 ROB327834:ROD327857 RXX327834:RXZ327857 SHT327834:SHV327857 SRP327834:SRR327857 TBL327834:TBN327857 TLH327834:TLJ327857 TVD327834:TVF327857 UEZ327834:UFB327857 UOV327834:UOX327857 UYR327834:UYT327857 VIN327834:VIP327857 VSJ327834:VSL327857 WCF327834:WCH327857 WMB327834:WMD327857 WVX327834:WVZ327857 P393393:R393416 JL393370:JN393393 TH393370:TJ393393 ADD393370:ADF393393 AMZ393370:ANB393393 AWV393370:AWX393393 BGR393370:BGT393393 BQN393370:BQP393393 CAJ393370:CAL393393 CKF393370:CKH393393 CUB393370:CUD393393 DDX393370:DDZ393393 DNT393370:DNV393393 DXP393370:DXR393393 EHL393370:EHN393393 ERH393370:ERJ393393 FBD393370:FBF393393 FKZ393370:FLB393393 FUV393370:FUX393393 GER393370:GET393393 GON393370:GOP393393 GYJ393370:GYL393393 HIF393370:HIH393393 HSB393370:HSD393393 IBX393370:IBZ393393 ILT393370:ILV393393 IVP393370:IVR393393 JFL393370:JFN393393 JPH393370:JPJ393393 JZD393370:JZF393393 KIZ393370:KJB393393 KSV393370:KSX393393 LCR393370:LCT393393 LMN393370:LMP393393 LWJ393370:LWL393393 MGF393370:MGH393393 MQB393370:MQD393393 MZX393370:MZZ393393 NJT393370:NJV393393 NTP393370:NTR393393 ODL393370:ODN393393 ONH393370:ONJ393393 OXD393370:OXF393393 PGZ393370:PHB393393 PQV393370:PQX393393 QAR393370:QAT393393 QKN393370:QKP393393 QUJ393370:QUL393393 REF393370:REH393393 ROB393370:ROD393393 RXX393370:RXZ393393 SHT393370:SHV393393 SRP393370:SRR393393 TBL393370:TBN393393 TLH393370:TLJ393393 TVD393370:TVF393393 UEZ393370:UFB393393 UOV393370:UOX393393 UYR393370:UYT393393 VIN393370:VIP393393 VSJ393370:VSL393393 WCF393370:WCH393393 WMB393370:WMD393393 WVX393370:WVZ393393 P458929:R458952 JL458906:JN458929 TH458906:TJ458929 ADD458906:ADF458929 AMZ458906:ANB458929 AWV458906:AWX458929 BGR458906:BGT458929 BQN458906:BQP458929 CAJ458906:CAL458929 CKF458906:CKH458929 CUB458906:CUD458929 DDX458906:DDZ458929 DNT458906:DNV458929 DXP458906:DXR458929 EHL458906:EHN458929 ERH458906:ERJ458929 FBD458906:FBF458929 FKZ458906:FLB458929 FUV458906:FUX458929 GER458906:GET458929 GON458906:GOP458929 GYJ458906:GYL458929 HIF458906:HIH458929 HSB458906:HSD458929 IBX458906:IBZ458929 ILT458906:ILV458929 IVP458906:IVR458929 JFL458906:JFN458929 JPH458906:JPJ458929 JZD458906:JZF458929 KIZ458906:KJB458929 KSV458906:KSX458929 LCR458906:LCT458929 LMN458906:LMP458929 LWJ458906:LWL458929 MGF458906:MGH458929 MQB458906:MQD458929 MZX458906:MZZ458929 NJT458906:NJV458929 NTP458906:NTR458929 ODL458906:ODN458929 ONH458906:ONJ458929 OXD458906:OXF458929 PGZ458906:PHB458929 PQV458906:PQX458929 QAR458906:QAT458929 QKN458906:QKP458929 QUJ458906:QUL458929 REF458906:REH458929 ROB458906:ROD458929 RXX458906:RXZ458929 SHT458906:SHV458929 SRP458906:SRR458929 TBL458906:TBN458929 TLH458906:TLJ458929 TVD458906:TVF458929 UEZ458906:UFB458929 UOV458906:UOX458929 UYR458906:UYT458929 VIN458906:VIP458929 VSJ458906:VSL458929 WCF458906:WCH458929 WMB458906:WMD458929 WVX458906:WVZ458929 P524465:R524488 JL524442:JN524465 TH524442:TJ524465 ADD524442:ADF524465 AMZ524442:ANB524465 AWV524442:AWX524465 BGR524442:BGT524465 BQN524442:BQP524465 CAJ524442:CAL524465 CKF524442:CKH524465 CUB524442:CUD524465 DDX524442:DDZ524465 DNT524442:DNV524465 DXP524442:DXR524465 EHL524442:EHN524465 ERH524442:ERJ524465 FBD524442:FBF524465 FKZ524442:FLB524465 FUV524442:FUX524465 GER524442:GET524465 GON524442:GOP524465 GYJ524442:GYL524465 HIF524442:HIH524465 HSB524442:HSD524465 IBX524442:IBZ524465 ILT524442:ILV524465 IVP524442:IVR524465 JFL524442:JFN524465 JPH524442:JPJ524465 JZD524442:JZF524465 KIZ524442:KJB524465 KSV524442:KSX524465 LCR524442:LCT524465 LMN524442:LMP524465 LWJ524442:LWL524465 MGF524442:MGH524465 MQB524442:MQD524465 MZX524442:MZZ524465 NJT524442:NJV524465 NTP524442:NTR524465 ODL524442:ODN524465 ONH524442:ONJ524465 OXD524442:OXF524465 PGZ524442:PHB524465 PQV524442:PQX524465 QAR524442:QAT524465 QKN524442:QKP524465 QUJ524442:QUL524465 REF524442:REH524465 ROB524442:ROD524465 RXX524442:RXZ524465 SHT524442:SHV524465 SRP524442:SRR524465 TBL524442:TBN524465 TLH524442:TLJ524465 TVD524442:TVF524465 UEZ524442:UFB524465 UOV524442:UOX524465 UYR524442:UYT524465 VIN524442:VIP524465 VSJ524442:VSL524465 WCF524442:WCH524465 WMB524442:WMD524465 WVX524442:WVZ524465 P590001:R590024 JL589978:JN590001 TH589978:TJ590001 ADD589978:ADF590001 AMZ589978:ANB590001 AWV589978:AWX590001 BGR589978:BGT590001 BQN589978:BQP590001 CAJ589978:CAL590001 CKF589978:CKH590001 CUB589978:CUD590001 DDX589978:DDZ590001 DNT589978:DNV590001 DXP589978:DXR590001 EHL589978:EHN590001 ERH589978:ERJ590001 FBD589978:FBF590001 FKZ589978:FLB590001 FUV589978:FUX590001 GER589978:GET590001 GON589978:GOP590001 GYJ589978:GYL590001 HIF589978:HIH590001 HSB589978:HSD590001 IBX589978:IBZ590001 ILT589978:ILV590001 IVP589978:IVR590001 JFL589978:JFN590001 JPH589978:JPJ590001 JZD589978:JZF590001 KIZ589978:KJB590001 KSV589978:KSX590001 LCR589978:LCT590001 LMN589978:LMP590001 LWJ589978:LWL590001 MGF589978:MGH590001 MQB589978:MQD590001 MZX589978:MZZ590001 NJT589978:NJV590001 NTP589978:NTR590001 ODL589978:ODN590001 ONH589978:ONJ590001 OXD589978:OXF590001 PGZ589978:PHB590001 PQV589978:PQX590001 QAR589978:QAT590001 QKN589978:QKP590001 QUJ589978:QUL590001 REF589978:REH590001 ROB589978:ROD590001 RXX589978:RXZ590001 SHT589978:SHV590001 SRP589978:SRR590001 TBL589978:TBN590001 TLH589978:TLJ590001 TVD589978:TVF590001 UEZ589978:UFB590001 UOV589978:UOX590001 UYR589978:UYT590001 VIN589978:VIP590001 VSJ589978:VSL590001 WCF589978:WCH590001 WMB589978:WMD590001 WVX589978:WVZ590001 P655537:R655560 JL655514:JN655537 TH655514:TJ655537 ADD655514:ADF655537 AMZ655514:ANB655537 AWV655514:AWX655537 BGR655514:BGT655537 BQN655514:BQP655537 CAJ655514:CAL655537 CKF655514:CKH655537 CUB655514:CUD655537 DDX655514:DDZ655537 DNT655514:DNV655537 DXP655514:DXR655537 EHL655514:EHN655537 ERH655514:ERJ655537 FBD655514:FBF655537 FKZ655514:FLB655537 FUV655514:FUX655537 GER655514:GET655537 GON655514:GOP655537 GYJ655514:GYL655537 HIF655514:HIH655537 HSB655514:HSD655537 IBX655514:IBZ655537 ILT655514:ILV655537 IVP655514:IVR655537 JFL655514:JFN655537 JPH655514:JPJ655537 JZD655514:JZF655537 KIZ655514:KJB655537 KSV655514:KSX655537 LCR655514:LCT655537 LMN655514:LMP655537 LWJ655514:LWL655537 MGF655514:MGH655537 MQB655514:MQD655537 MZX655514:MZZ655537 NJT655514:NJV655537 NTP655514:NTR655537 ODL655514:ODN655537 ONH655514:ONJ655537 OXD655514:OXF655537 PGZ655514:PHB655537 PQV655514:PQX655537 QAR655514:QAT655537 QKN655514:QKP655537 QUJ655514:QUL655537 REF655514:REH655537 ROB655514:ROD655537 RXX655514:RXZ655537 SHT655514:SHV655537 SRP655514:SRR655537 TBL655514:TBN655537 TLH655514:TLJ655537 TVD655514:TVF655537 UEZ655514:UFB655537 UOV655514:UOX655537 UYR655514:UYT655537 VIN655514:VIP655537 VSJ655514:VSL655537 WCF655514:WCH655537 WMB655514:WMD655537 WVX655514:WVZ655537 P721073:R721096 JL721050:JN721073 TH721050:TJ721073 ADD721050:ADF721073 AMZ721050:ANB721073 AWV721050:AWX721073 BGR721050:BGT721073 BQN721050:BQP721073 CAJ721050:CAL721073 CKF721050:CKH721073 CUB721050:CUD721073 DDX721050:DDZ721073 DNT721050:DNV721073 DXP721050:DXR721073 EHL721050:EHN721073 ERH721050:ERJ721073 FBD721050:FBF721073 FKZ721050:FLB721073 FUV721050:FUX721073 GER721050:GET721073 GON721050:GOP721073 GYJ721050:GYL721073 HIF721050:HIH721073 HSB721050:HSD721073 IBX721050:IBZ721073 ILT721050:ILV721073 IVP721050:IVR721073 JFL721050:JFN721073 JPH721050:JPJ721073 JZD721050:JZF721073 KIZ721050:KJB721073 KSV721050:KSX721073 LCR721050:LCT721073 LMN721050:LMP721073 LWJ721050:LWL721073 MGF721050:MGH721073 MQB721050:MQD721073 MZX721050:MZZ721073 NJT721050:NJV721073 NTP721050:NTR721073 ODL721050:ODN721073 ONH721050:ONJ721073 OXD721050:OXF721073 PGZ721050:PHB721073 PQV721050:PQX721073 QAR721050:QAT721073 QKN721050:QKP721073 QUJ721050:QUL721073 REF721050:REH721073 ROB721050:ROD721073 RXX721050:RXZ721073 SHT721050:SHV721073 SRP721050:SRR721073 TBL721050:TBN721073 TLH721050:TLJ721073 TVD721050:TVF721073 UEZ721050:UFB721073 UOV721050:UOX721073 UYR721050:UYT721073 VIN721050:VIP721073 VSJ721050:VSL721073 WCF721050:WCH721073 WMB721050:WMD721073 WVX721050:WVZ721073 P786609:R786632 JL786586:JN786609 TH786586:TJ786609 ADD786586:ADF786609 AMZ786586:ANB786609 AWV786586:AWX786609 BGR786586:BGT786609 BQN786586:BQP786609 CAJ786586:CAL786609 CKF786586:CKH786609 CUB786586:CUD786609 DDX786586:DDZ786609 DNT786586:DNV786609 DXP786586:DXR786609 EHL786586:EHN786609 ERH786586:ERJ786609 FBD786586:FBF786609 FKZ786586:FLB786609 FUV786586:FUX786609 GER786586:GET786609 GON786586:GOP786609 GYJ786586:GYL786609 HIF786586:HIH786609 HSB786586:HSD786609 IBX786586:IBZ786609 ILT786586:ILV786609 IVP786586:IVR786609 JFL786586:JFN786609 JPH786586:JPJ786609 JZD786586:JZF786609 KIZ786586:KJB786609 KSV786586:KSX786609 LCR786586:LCT786609 LMN786586:LMP786609 LWJ786586:LWL786609 MGF786586:MGH786609 MQB786586:MQD786609 MZX786586:MZZ786609 NJT786586:NJV786609 NTP786586:NTR786609 ODL786586:ODN786609 ONH786586:ONJ786609 OXD786586:OXF786609 PGZ786586:PHB786609 PQV786586:PQX786609 QAR786586:QAT786609 QKN786586:QKP786609 QUJ786586:QUL786609 REF786586:REH786609 ROB786586:ROD786609 RXX786586:RXZ786609 SHT786586:SHV786609 SRP786586:SRR786609 TBL786586:TBN786609 TLH786586:TLJ786609 TVD786586:TVF786609 UEZ786586:UFB786609 UOV786586:UOX786609 UYR786586:UYT786609 VIN786586:VIP786609 VSJ786586:VSL786609 WCF786586:WCH786609 WMB786586:WMD786609 WVX786586:WVZ786609 P852145:R852168 JL852122:JN852145 TH852122:TJ852145 ADD852122:ADF852145 AMZ852122:ANB852145 AWV852122:AWX852145 BGR852122:BGT852145 BQN852122:BQP852145 CAJ852122:CAL852145 CKF852122:CKH852145 CUB852122:CUD852145 DDX852122:DDZ852145 DNT852122:DNV852145 DXP852122:DXR852145 EHL852122:EHN852145 ERH852122:ERJ852145 FBD852122:FBF852145 FKZ852122:FLB852145 FUV852122:FUX852145 GER852122:GET852145 GON852122:GOP852145 GYJ852122:GYL852145 HIF852122:HIH852145 HSB852122:HSD852145 IBX852122:IBZ852145 ILT852122:ILV852145 IVP852122:IVR852145 JFL852122:JFN852145 JPH852122:JPJ852145 JZD852122:JZF852145 KIZ852122:KJB852145 KSV852122:KSX852145 LCR852122:LCT852145 LMN852122:LMP852145 LWJ852122:LWL852145 MGF852122:MGH852145 MQB852122:MQD852145 MZX852122:MZZ852145 NJT852122:NJV852145 NTP852122:NTR852145 ODL852122:ODN852145 ONH852122:ONJ852145 OXD852122:OXF852145 PGZ852122:PHB852145 PQV852122:PQX852145 QAR852122:QAT852145 QKN852122:QKP852145 QUJ852122:QUL852145 REF852122:REH852145 ROB852122:ROD852145 RXX852122:RXZ852145 SHT852122:SHV852145 SRP852122:SRR852145 TBL852122:TBN852145 TLH852122:TLJ852145 TVD852122:TVF852145 UEZ852122:UFB852145 UOV852122:UOX852145 UYR852122:UYT852145 VIN852122:VIP852145 VSJ852122:VSL852145 WCF852122:WCH852145 WMB852122:WMD852145 WVX852122:WVZ852145 P917681:R917704 JL917658:JN917681 TH917658:TJ917681 ADD917658:ADF917681 AMZ917658:ANB917681 AWV917658:AWX917681 BGR917658:BGT917681 BQN917658:BQP917681 CAJ917658:CAL917681 CKF917658:CKH917681 CUB917658:CUD917681 DDX917658:DDZ917681 DNT917658:DNV917681 DXP917658:DXR917681 EHL917658:EHN917681 ERH917658:ERJ917681 FBD917658:FBF917681 FKZ917658:FLB917681 FUV917658:FUX917681 GER917658:GET917681 GON917658:GOP917681 GYJ917658:GYL917681 HIF917658:HIH917681 HSB917658:HSD917681 IBX917658:IBZ917681 ILT917658:ILV917681 IVP917658:IVR917681 JFL917658:JFN917681 JPH917658:JPJ917681 JZD917658:JZF917681 KIZ917658:KJB917681 KSV917658:KSX917681 LCR917658:LCT917681 LMN917658:LMP917681 LWJ917658:LWL917681 MGF917658:MGH917681 MQB917658:MQD917681 MZX917658:MZZ917681 NJT917658:NJV917681 NTP917658:NTR917681 ODL917658:ODN917681 ONH917658:ONJ917681 OXD917658:OXF917681 PGZ917658:PHB917681 PQV917658:PQX917681 QAR917658:QAT917681 QKN917658:QKP917681 QUJ917658:QUL917681 REF917658:REH917681 ROB917658:ROD917681 RXX917658:RXZ917681 SHT917658:SHV917681 SRP917658:SRR917681 TBL917658:TBN917681 TLH917658:TLJ917681 TVD917658:TVF917681 UEZ917658:UFB917681 UOV917658:UOX917681 UYR917658:UYT917681 VIN917658:VIP917681 VSJ917658:VSL917681 WCF917658:WCH917681 WMB917658:WMD917681 WVX917658:WVZ917681 P983217:R983240 JL983194:JN983217 TH983194:TJ983217 ADD983194:ADF983217 AMZ983194:ANB983217 AWV983194:AWX983217 BGR983194:BGT983217 BQN983194:BQP983217 CAJ983194:CAL983217 CKF983194:CKH983217 CUB983194:CUD983217 DDX983194:DDZ983217 DNT983194:DNV983217 DXP983194:DXR983217 EHL983194:EHN983217 ERH983194:ERJ983217 FBD983194:FBF983217 FKZ983194:FLB983217 FUV983194:FUX983217 GER983194:GET983217 GON983194:GOP983217 GYJ983194:GYL983217 HIF983194:HIH983217 HSB983194:HSD983217 IBX983194:IBZ983217 ILT983194:ILV983217 IVP983194:IVR983217 JFL983194:JFN983217 JPH983194:JPJ983217 JZD983194:JZF983217 KIZ983194:KJB983217 KSV983194:KSX983217 LCR983194:LCT983217 LMN983194:LMP983217 LWJ983194:LWL983217 MGF983194:MGH983217 MQB983194:MQD983217 MZX983194:MZZ983217 NJT983194:NJV983217 NTP983194:NTR983217 ODL983194:ODN983217 ONH983194:ONJ983217 OXD983194:OXF983217 PGZ983194:PHB983217 PQV983194:PQX983217 QAR983194:QAT983217 QKN983194:QKP983217 QUJ983194:QUL983217 REF983194:REH983217 ROB983194:ROD983217 RXX983194:RXZ983217 SHT983194:SHV983217 SRP983194:SRR983217 TBL983194:TBN983217 TLH983194:TLJ983217 TVD983194:TVF983217 UEZ983194:UFB983217 UOV983194:UOX983217 UYR983194:UYT983217 VIN983194:VIP983217 VSJ983194:VSL983217 WCF983194:WCH983217 WMB983194:WMD983217 WVX983194:WVZ983217</xm:sqref>
        </x14:dataValidation>
        <x14:dataValidation imeMode="halfAlpha" allowBlank="1" showInputMessage="1" showErrorMessage="1">
          <xm:sqref>WLU983153:WLU983157 JE40:JK73 TA40:TG73 ACW40:ADC73 AMS40:AMY73 AWO40:AWU73 BGK40:BGQ73 BQG40:BQM73 CAC40:CAI73 CJY40:CKE73 CTU40:CUA73 DDQ40:DDW73 DNM40:DNS73 DXI40:DXO73 EHE40:EHK73 ERA40:ERG73 FAW40:FBC73 FKS40:FKY73 FUO40:FUU73 GEK40:GEQ73 GOG40:GOM73 GYC40:GYI73 HHY40:HIE73 HRU40:HSA73 IBQ40:IBW73 ILM40:ILS73 IVI40:IVO73 JFE40:JFK73 JPA40:JPG73 JYW40:JZC73 KIS40:KIY73 KSO40:KSU73 LCK40:LCQ73 LMG40:LMM73 LWC40:LWI73 MFY40:MGE73 MPU40:MQA73 MZQ40:MZW73 NJM40:NJS73 NTI40:NTO73 ODE40:ODK73 ONA40:ONG73 OWW40:OXC73 PGS40:PGY73 PQO40:PQU73 QAK40:QAQ73 QKG40:QKM73 QUC40:QUI73 RDY40:REE73 RNU40:ROA73 RXQ40:RXW73 SHM40:SHS73 SRI40:SRO73 TBE40:TBK73 TLA40:TLG73 TUW40:TVC73 UES40:UEY73 UOO40:UOU73 UYK40:UYQ73 VIG40:VIM73 VSC40:VSI73 WBY40:WCE73 WLU40:WMA73 WVQ40:WVW73 I65599:O65631 JE65576:JK65608 TA65576:TG65608 ACW65576:ADC65608 AMS65576:AMY65608 AWO65576:AWU65608 BGK65576:BGQ65608 BQG65576:BQM65608 CAC65576:CAI65608 CJY65576:CKE65608 CTU65576:CUA65608 DDQ65576:DDW65608 DNM65576:DNS65608 DXI65576:DXO65608 EHE65576:EHK65608 ERA65576:ERG65608 FAW65576:FBC65608 FKS65576:FKY65608 FUO65576:FUU65608 GEK65576:GEQ65608 GOG65576:GOM65608 GYC65576:GYI65608 HHY65576:HIE65608 HRU65576:HSA65608 IBQ65576:IBW65608 ILM65576:ILS65608 IVI65576:IVO65608 JFE65576:JFK65608 JPA65576:JPG65608 JYW65576:JZC65608 KIS65576:KIY65608 KSO65576:KSU65608 LCK65576:LCQ65608 LMG65576:LMM65608 LWC65576:LWI65608 MFY65576:MGE65608 MPU65576:MQA65608 MZQ65576:MZW65608 NJM65576:NJS65608 NTI65576:NTO65608 ODE65576:ODK65608 ONA65576:ONG65608 OWW65576:OXC65608 PGS65576:PGY65608 PQO65576:PQU65608 QAK65576:QAQ65608 QKG65576:QKM65608 QUC65576:QUI65608 RDY65576:REE65608 RNU65576:ROA65608 RXQ65576:RXW65608 SHM65576:SHS65608 SRI65576:SRO65608 TBE65576:TBK65608 TLA65576:TLG65608 TUW65576:TVC65608 UES65576:UEY65608 UOO65576:UOU65608 UYK65576:UYQ65608 VIG65576:VIM65608 VSC65576:VSI65608 WBY65576:WCE65608 WLU65576:WMA65608 WVQ65576:WVW65608 I131135:O131167 JE131112:JK131144 TA131112:TG131144 ACW131112:ADC131144 AMS131112:AMY131144 AWO131112:AWU131144 BGK131112:BGQ131144 BQG131112:BQM131144 CAC131112:CAI131144 CJY131112:CKE131144 CTU131112:CUA131144 DDQ131112:DDW131144 DNM131112:DNS131144 DXI131112:DXO131144 EHE131112:EHK131144 ERA131112:ERG131144 FAW131112:FBC131144 FKS131112:FKY131144 FUO131112:FUU131144 GEK131112:GEQ131144 GOG131112:GOM131144 GYC131112:GYI131144 HHY131112:HIE131144 HRU131112:HSA131144 IBQ131112:IBW131144 ILM131112:ILS131144 IVI131112:IVO131144 JFE131112:JFK131144 JPA131112:JPG131144 JYW131112:JZC131144 KIS131112:KIY131144 KSO131112:KSU131144 LCK131112:LCQ131144 LMG131112:LMM131144 LWC131112:LWI131144 MFY131112:MGE131144 MPU131112:MQA131144 MZQ131112:MZW131144 NJM131112:NJS131144 NTI131112:NTO131144 ODE131112:ODK131144 ONA131112:ONG131144 OWW131112:OXC131144 PGS131112:PGY131144 PQO131112:PQU131144 QAK131112:QAQ131144 QKG131112:QKM131144 QUC131112:QUI131144 RDY131112:REE131144 RNU131112:ROA131144 RXQ131112:RXW131144 SHM131112:SHS131144 SRI131112:SRO131144 TBE131112:TBK131144 TLA131112:TLG131144 TUW131112:TVC131144 UES131112:UEY131144 UOO131112:UOU131144 UYK131112:UYQ131144 VIG131112:VIM131144 VSC131112:VSI131144 WBY131112:WCE131144 WLU131112:WMA131144 WVQ131112:WVW131144 I196671:O196703 JE196648:JK196680 TA196648:TG196680 ACW196648:ADC196680 AMS196648:AMY196680 AWO196648:AWU196680 BGK196648:BGQ196680 BQG196648:BQM196680 CAC196648:CAI196680 CJY196648:CKE196680 CTU196648:CUA196680 DDQ196648:DDW196680 DNM196648:DNS196680 DXI196648:DXO196680 EHE196648:EHK196680 ERA196648:ERG196680 FAW196648:FBC196680 FKS196648:FKY196680 FUO196648:FUU196680 GEK196648:GEQ196680 GOG196648:GOM196680 GYC196648:GYI196680 HHY196648:HIE196680 HRU196648:HSA196680 IBQ196648:IBW196680 ILM196648:ILS196680 IVI196648:IVO196680 JFE196648:JFK196680 JPA196648:JPG196680 JYW196648:JZC196680 KIS196648:KIY196680 KSO196648:KSU196680 LCK196648:LCQ196680 LMG196648:LMM196680 LWC196648:LWI196680 MFY196648:MGE196680 MPU196648:MQA196680 MZQ196648:MZW196680 NJM196648:NJS196680 NTI196648:NTO196680 ODE196648:ODK196680 ONA196648:ONG196680 OWW196648:OXC196680 PGS196648:PGY196680 PQO196648:PQU196680 QAK196648:QAQ196680 QKG196648:QKM196680 QUC196648:QUI196680 RDY196648:REE196680 RNU196648:ROA196680 RXQ196648:RXW196680 SHM196648:SHS196680 SRI196648:SRO196680 TBE196648:TBK196680 TLA196648:TLG196680 TUW196648:TVC196680 UES196648:UEY196680 UOO196648:UOU196680 UYK196648:UYQ196680 VIG196648:VIM196680 VSC196648:VSI196680 WBY196648:WCE196680 WLU196648:WMA196680 WVQ196648:WVW196680 I262207:O262239 JE262184:JK262216 TA262184:TG262216 ACW262184:ADC262216 AMS262184:AMY262216 AWO262184:AWU262216 BGK262184:BGQ262216 BQG262184:BQM262216 CAC262184:CAI262216 CJY262184:CKE262216 CTU262184:CUA262216 DDQ262184:DDW262216 DNM262184:DNS262216 DXI262184:DXO262216 EHE262184:EHK262216 ERA262184:ERG262216 FAW262184:FBC262216 FKS262184:FKY262216 FUO262184:FUU262216 GEK262184:GEQ262216 GOG262184:GOM262216 GYC262184:GYI262216 HHY262184:HIE262216 HRU262184:HSA262216 IBQ262184:IBW262216 ILM262184:ILS262216 IVI262184:IVO262216 JFE262184:JFK262216 JPA262184:JPG262216 JYW262184:JZC262216 KIS262184:KIY262216 KSO262184:KSU262216 LCK262184:LCQ262216 LMG262184:LMM262216 LWC262184:LWI262216 MFY262184:MGE262216 MPU262184:MQA262216 MZQ262184:MZW262216 NJM262184:NJS262216 NTI262184:NTO262216 ODE262184:ODK262216 ONA262184:ONG262216 OWW262184:OXC262216 PGS262184:PGY262216 PQO262184:PQU262216 QAK262184:QAQ262216 QKG262184:QKM262216 QUC262184:QUI262216 RDY262184:REE262216 RNU262184:ROA262216 RXQ262184:RXW262216 SHM262184:SHS262216 SRI262184:SRO262216 TBE262184:TBK262216 TLA262184:TLG262216 TUW262184:TVC262216 UES262184:UEY262216 UOO262184:UOU262216 UYK262184:UYQ262216 VIG262184:VIM262216 VSC262184:VSI262216 WBY262184:WCE262216 WLU262184:WMA262216 WVQ262184:WVW262216 I327743:O327775 JE327720:JK327752 TA327720:TG327752 ACW327720:ADC327752 AMS327720:AMY327752 AWO327720:AWU327752 BGK327720:BGQ327752 BQG327720:BQM327752 CAC327720:CAI327752 CJY327720:CKE327752 CTU327720:CUA327752 DDQ327720:DDW327752 DNM327720:DNS327752 DXI327720:DXO327752 EHE327720:EHK327752 ERA327720:ERG327752 FAW327720:FBC327752 FKS327720:FKY327752 FUO327720:FUU327752 GEK327720:GEQ327752 GOG327720:GOM327752 GYC327720:GYI327752 HHY327720:HIE327752 HRU327720:HSA327752 IBQ327720:IBW327752 ILM327720:ILS327752 IVI327720:IVO327752 JFE327720:JFK327752 JPA327720:JPG327752 JYW327720:JZC327752 KIS327720:KIY327752 KSO327720:KSU327752 LCK327720:LCQ327752 LMG327720:LMM327752 LWC327720:LWI327752 MFY327720:MGE327752 MPU327720:MQA327752 MZQ327720:MZW327752 NJM327720:NJS327752 NTI327720:NTO327752 ODE327720:ODK327752 ONA327720:ONG327752 OWW327720:OXC327752 PGS327720:PGY327752 PQO327720:PQU327752 QAK327720:QAQ327752 QKG327720:QKM327752 QUC327720:QUI327752 RDY327720:REE327752 RNU327720:ROA327752 RXQ327720:RXW327752 SHM327720:SHS327752 SRI327720:SRO327752 TBE327720:TBK327752 TLA327720:TLG327752 TUW327720:TVC327752 UES327720:UEY327752 UOO327720:UOU327752 UYK327720:UYQ327752 VIG327720:VIM327752 VSC327720:VSI327752 WBY327720:WCE327752 WLU327720:WMA327752 WVQ327720:WVW327752 I393279:O393311 JE393256:JK393288 TA393256:TG393288 ACW393256:ADC393288 AMS393256:AMY393288 AWO393256:AWU393288 BGK393256:BGQ393288 BQG393256:BQM393288 CAC393256:CAI393288 CJY393256:CKE393288 CTU393256:CUA393288 DDQ393256:DDW393288 DNM393256:DNS393288 DXI393256:DXO393288 EHE393256:EHK393288 ERA393256:ERG393288 FAW393256:FBC393288 FKS393256:FKY393288 FUO393256:FUU393288 GEK393256:GEQ393288 GOG393256:GOM393288 GYC393256:GYI393288 HHY393256:HIE393288 HRU393256:HSA393288 IBQ393256:IBW393288 ILM393256:ILS393288 IVI393256:IVO393288 JFE393256:JFK393288 JPA393256:JPG393288 JYW393256:JZC393288 KIS393256:KIY393288 KSO393256:KSU393288 LCK393256:LCQ393288 LMG393256:LMM393288 LWC393256:LWI393288 MFY393256:MGE393288 MPU393256:MQA393288 MZQ393256:MZW393288 NJM393256:NJS393288 NTI393256:NTO393288 ODE393256:ODK393288 ONA393256:ONG393288 OWW393256:OXC393288 PGS393256:PGY393288 PQO393256:PQU393288 QAK393256:QAQ393288 QKG393256:QKM393288 QUC393256:QUI393288 RDY393256:REE393288 RNU393256:ROA393288 RXQ393256:RXW393288 SHM393256:SHS393288 SRI393256:SRO393288 TBE393256:TBK393288 TLA393256:TLG393288 TUW393256:TVC393288 UES393256:UEY393288 UOO393256:UOU393288 UYK393256:UYQ393288 VIG393256:VIM393288 VSC393256:VSI393288 WBY393256:WCE393288 WLU393256:WMA393288 WVQ393256:WVW393288 I458815:O458847 JE458792:JK458824 TA458792:TG458824 ACW458792:ADC458824 AMS458792:AMY458824 AWO458792:AWU458824 BGK458792:BGQ458824 BQG458792:BQM458824 CAC458792:CAI458824 CJY458792:CKE458824 CTU458792:CUA458824 DDQ458792:DDW458824 DNM458792:DNS458824 DXI458792:DXO458824 EHE458792:EHK458824 ERA458792:ERG458824 FAW458792:FBC458824 FKS458792:FKY458824 FUO458792:FUU458824 GEK458792:GEQ458824 GOG458792:GOM458824 GYC458792:GYI458824 HHY458792:HIE458824 HRU458792:HSA458824 IBQ458792:IBW458824 ILM458792:ILS458824 IVI458792:IVO458824 JFE458792:JFK458824 JPA458792:JPG458824 JYW458792:JZC458824 KIS458792:KIY458824 KSO458792:KSU458824 LCK458792:LCQ458824 LMG458792:LMM458824 LWC458792:LWI458824 MFY458792:MGE458824 MPU458792:MQA458824 MZQ458792:MZW458824 NJM458792:NJS458824 NTI458792:NTO458824 ODE458792:ODK458824 ONA458792:ONG458824 OWW458792:OXC458824 PGS458792:PGY458824 PQO458792:PQU458824 QAK458792:QAQ458824 QKG458792:QKM458824 QUC458792:QUI458824 RDY458792:REE458824 RNU458792:ROA458824 RXQ458792:RXW458824 SHM458792:SHS458824 SRI458792:SRO458824 TBE458792:TBK458824 TLA458792:TLG458824 TUW458792:TVC458824 UES458792:UEY458824 UOO458792:UOU458824 UYK458792:UYQ458824 VIG458792:VIM458824 VSC458792:VSI458824 WBY458792:WCE458824 WLU458792:WMA458824 WVQ458792:WVW458824 I524351:O524383 JE524328:JK524360 TA524328:TG524360 ACW524328:ADC524360 AMS524328:AMY524360 AWO524328:AWU524360 BGK524328:BGQ524360 BQG524328:BQM524360 CAC524328:CAI524360 CJY524328:CKE524360 CTU524328:CUA524360 DDQ524328:DDW524360 DNM524328:DNS524360 DXI524328:DXO524360 EHE524328:EHK524360 ERA524328:ERG524360 FAW524328:FBC524360 FKS524328:FKY524360 FUO524328:FUU524360 GEK524328:GEQ524360 GOG524328:GOM524360 GYC524328:GYI524360 HHY524328:HIE524360 HRU524328:HSA524360 IBQ524328:IBW524360 ILM524328:ILS524360 IVI524328:IVO524360 JFE524328:JFK524360 JPA524328:JPG524360 JYW524328:JZC524360 KIS524328:KIY524360 KSO524328:KSU524360 LCK524328:LCQ524360 LMG524328:LMM524360 LWC524328:LWI524360 MFY524328:MGE524360 MPU524328:MQA524360 MZQ524328:MZW524360 NJM524328:NJS524360 NTI524328:NTO524360 ODE524328:ODK524360 ONA524328:ONG524360 OWW524328:OXC524360 PGS524328:PGY524360 PQO524328:PQU524360 QAK524328:QAQ524360 QKG524328:QKM524360 QUC524328:QUI524360 RDY524328:REE524360 RNU524328:ROA524360 RXQ524328:RXW524360 SHM524328:SHS524360 SRI524328:SRO524360 TBE524328:TBK524360 TLA524328:TLG524360 TUW524328:TVC524360 UES524328:UEY524360 UOO524328:UOU524360 UYK524328:UYQ524360 VIG524328:VIM524360 VSC524328:VSI524360 WBY524328:WCE524360 WLU524328:WMA524360 WVQ524328:WVW524360 I589887:O589919 JE589864:JK589896 TA589864:TG589896 ACW589864:ADC589896 AMS589864:AMY589896 AWO589864:AWU589896 BGK589864:BGQ589896 BQG589864:BQM589896 CAC589864:CAI589896 CJY589864:CKE589896 CTU589864:CUA589896 DDQ589864:DDW589896 DNM589864:DNS589896 DXI589864:DXO589896 EHE589864:EHK589896 ERA589864:ERG589896 FAW589864:FBC589896 FKS589864:FKY589896 FUO589864:FUU589896 GEK589864:GEQ589896 GOG589864:GOM589896 GYC589864:GYI589896 HHY589864:HIE589896 HRU589864:HSA589896 IBQ589864:IBW589896 ILM589864:ILS589896 IVI589864:IVO589896 JFE589864:JFK589896 JPA589864:JPG589896 JYW589864:JZC589896 KIS589864:KIY589896 KSO589864:KSU589896 LCK589864:LCQ589896 LMG589864:LMM589896 LWC589864:LWI589896 MFY589864:MGE589896 MPU589864:MQA589896 MZQ589864:MZW589896 NJM589864:NJS589896 NTI589864:NTO589896 ODE589864:ODK589896 ONA589864:ONG589896 OWW589864:OXC589896 PGS589864:PGY589896 PQO589864:PQU589896 QAK589864:QAQ589896 QKG589864:QKM589896 QUC589864:QUI589896 RDY589864:REE589896 RNU589864:ROA589896 RXQ589864:RXW589896 SHM589864:SHS589896 SRI589864:SRO589896 TBE589864:TBK589896 TLA589864:TLG589896 TUW589864:TVC589896 UES589864:UEY589896 UOO589864:UOU589896 UYK589864:UYQ589896 VIG589864:VIM589896 VSC589864:VSI589896 WBY589864:WCE589896 WLU589864:WMA589896 WVQ589864:WVW589896 I655423:O655455 JE655400:JK655432 TA655400:TG655432 ACW655400:ADC655432 AMS655400:AMY655432 AWO655400:AWU655432 BGK655400:BGQ655432 BQG655400:BQM655432 CAC655400:CAI655432 CJY655400:CKE655432 CTU655400:CUA655432 DDQ655400:DDW655432 DNM655400:DNS655432 DXI655400:DXO655432 EHE655400:EHK655432 ERA655400:ERG655432 FAW655400:FBC655432 FKS655400:FKY655432 FUO655400:FUU655432 GEK655400:GEQ655432 GOG655400:GOM655432 GYC655400:GYI655432 HHY655400:HIE655432 HRU655400:HSA655432 IBQ655400:IBW655432 ILM655400:ILS655432 IVI655400:IVO655432 JFE655400:JFK655432 JPA655400:JPG655432 JYW655400:JZC655432 KIS655400:KIY655432 KSO655400:KSU655432 LCK655400:LCQ655432 LMG655400:LMM655432 LWC655400:LWI655432 MFY655400:MGE655432 MPU655400:MQA655432 MZQ655400:MZW655432 NJM655400:NJS655432 NTI655400:NTO655432 ODE655400:ODK655432 ONA655400:ONG655432 OWW655400:OXC655432 PGS655400:PGY655432 PQO655400:PQU655432 QAK655400:QAQ655432 QKG655400:QKM655432 QUC655400:QUI655432 RDY655400:REE655432 RNU655400:ROA655432 RXQ655400:RXW655432 SHM655400:SHS655432 SRI655400:SRO655432 TBE655400:TBK655432 TLA655400:TLG655432 TUW655400:TVC655432 UES655400:UEY655432 UOO655400:UOU655432 UYK655400:UYQ655432 VIG655400:VIM655432 VSC655400:VSI655432 WBY655400:WCE655432 WLU655400:WMA655432 WVQ655400:WVW655432 I720959:O720991 JE720936:JK720968 TA720936:TG720968 ACW720936:ADC720968 AMS720936:AMY720968 AWO720936:AWU720968 BGK720936:BGQ720968 BQG720936:BQM720968 CAC720936:CAI720968 CJY720936:CKE720968 CTU720936:CUA720968 DDQ720936:DDW720968 DNM720936:DNS720968 DXI720936:DXO720968 EHE720936:EHK720968 ERA720936:ERG720968 FAW720936:FBC720968 FKS720936:FKY720968 FUO720936:FUU720968 GEK720936:GEQ720968 GOG720936:GOM720968 GYC720936:GYI720968 HHY720936:HIE720968 HRU720936:HSA720968 IBQ720936:IBW720968 ILM720936:ILS720968 IVI720936:IVO720968 JFE720936:JFK720968 JPA720936:JPG720968 JYW720936:JZC720968 KIS720936:KIY720968 KSO720936:KSU720968 LCK720936:LCQ720968 LMG720936:LMM720968 LWC720936:LWI720968 MFY720936:MGE720968 MPU720936:MQA720968 MZQ720936:MZW720968 NJM720936:NJS720968 NTI720936:NTO720968 ODE720936:ODK720968 ONA720936:ONG720968 OWW720936:OXC720968 PGS720936:PGY720968 PQO720936:PQU720968 QAK720936:QAQ720968 QKG720936:QKM720968 QUC720936:QUI720968 RDY720936:REE720968 RNU720936:ROA720968 RXQ720936:RXW720968 SHM720936:SHS720968 SRI720936:SRO720968 TBE720936:TBK720968 TLA720936:TLG720968 TUW720936:TVC720968 UES720936:UEY720968 UOO720936:UOU720968 UYK720936:UYQ720968 VIG720936:VIM720968 VSC720936:VSI720968 WBY720936:WCE720968 WLU720936:WMA720968 WVQ720936:WVW720968 I786495:O786527 JE786472:JK786504 TA786472:TG786504 ACW786472:ADC786504 AMS786472:AMY786504 AWO786472:AWU786504 BGK786472:BGQ786504 BQG786472:BQM786504 CAC786472:CAI786504 CJY786472:CKE786504 CTU786472:CUA786504 DDQ786472:DDW786504 DNM786472:DNS786504 DXI786472:DXO786504 EHE786472:EHK786504 ERA786472:ERG786504 FAW786472:FBC786504 FKS786472:FKY786504 FUO786472:FUU786504 GEK786472:GEQ786504 GOG786472:GOM786504 GYC786472:GYI786504 HHY786472:HIE786504 HRU786472:HSA786504 IBQ786472:IBW786504 ILM786472:ILS786504 IVI786472:IVO786504 JFE786472:JFK786504 JPA786472:JPG786504 JYW786472:JZC786504 KIS786472:KIY786504 KSO786472:KSU786504 LCK786472:LCQ786504 LMG786472:LMM786504 LWC786472:LWI786504 MFY786472:MGE786504 MPU786472:MQA786504 MZQ786472:MZW786504 NJM786472:NJS786504 NTI786472:NTO786504 ODE786472:ODK786504 ONA786472:ONG786504 OWW786472:OXC786504 PGS786472:PGY786504 PQO786472:PQU786504 QAK786472:QAQ786504 QKG786472:QKM786504 QUC786472:QUI786504 RDY786472:REE786504 RNU786472:ROA786504 RXQ786472:RXW786504 SHM786472:SHS786504 SRI786472:SRO786504 TBE786472:TBK786504 TLA786472:TLG786504 TUW786472:TVC786504 UES786472:UEY786504 UOO786472:UOU786504 UYK786472:UYQ786504 VIG786472:VIM786504 VSC786472:VSI786504 WBY786472:WCE786504 WLU786472:WMA786504 WVQ786472:WVW786504 I852031:O852063 JE852008:JK852040 TA852008:TG852040 ACW852008:ADC852040 AMS852008:AMY852040 AWO852008:AWU852040 BGK852008:BGQ852040 BQG852008:BQM852040 CAC852008:CAI852040 CJY852008:CKE852040 CTU852008:CUA852040 DDQ852008:DDW852040 DNM852008:DNS852040 DXI852008:DXO852040 EHE852008:EHK852040 ERA852008:ERG852040 FAW852008:FBC852040 FKS852008:FKY852040 FUO852008:FUU852040 GEK852008:GEQ852040 GOG852008:GOM852040 GYC852008:GYI852040 HHY852008:HIE852040 HRU852008:HSA852040 IBQ852008:IBW852040 ILM852008:ILS852040 IVI852008:IVO852040 JFE852008:JFK852040 JPA852008:JPG852040 JYW852008:JZC852040 KIS852008:KIY852040 KSO852008:KSU852040 LCK852008:LCQ852040 LMG852008:LMM852040 LWC852008:LWI852040 MFY852008:MGE852040 MPU852008:MQA852040 MZQ852008:MZW852040 NJM852008:NJS852040 NTI852008:NTO852040 ODE852008:ODK852040 ONA852008:ONG852040 OWW852008:OXC852040 PGS852008:PGY852040 PQO852008:PQU852040 QAK852008:QAQ852040 QKG852008:QKM852040 QUC852008:QUI852040 RDY852008:REE852040 RNU852008:ROA852040 RXQ852008:RXW852040 SHM852008:SHS852040 SRI852008:SRO852040 TBE852008:TBK852040 TLA852008:TLG852040 TUW852008:TVC852040 UES852008:UEY852040 UOO852008:UOU852040 UYK852008:UYQ852040 VIG852008:VIM852040 VSC852008:VSI852040 WBY852008:WCE852040 WLU852008:WMA852040 WVQ852008:WVW852040 I917567:O917599 JE917544:JK917576 TA917544:TG917576 ACW917544:ADC917576 AMS917544:AMY917576 AWO917544:AWU917576 BGK917544:BGQ917576 BQG917544:BQM917576 CAC917544:CAI917576 CJY917544:CKE917576 CTU917544:CUA917576 DDQ917544:DDW917576 DNM917544:DNS917576 DXI917544:DXO917576 EHE917544:EHK917576 ERA917544:ERG917576 FAW917544:FBC917576 FKS917544:FKY917576 FUO917544:FUU917576 GEK917544:GEQ917576 GOG917544:GOM917576 GYC917544:GYI917576 HHY917544:HIE917576 HRU917544:HSA917576 IBQ917544:IBW917576 ILM917544:ILS917576 IVI917544:IVO917576 JFE917544:JFK917576 JPA917544:JPG917576 JYW917544:JZC917576 KIS917544:KIY917576 KSO917544:KSU917576 LCK917544:LCQ917576 LMG917544:LMM917576 LWC917544:LWI917576 MFY917544:MGE917576 MPU917544:MQA917576 MZQ917544:MZW917576 NJM917544:NJS917576 NTI917544:NTO917576 ODE917544:ODK917576 ONA917544:ONG917576 OWW917544:OXC917576 PGS917544:PGY917576 PQO917544:PQU917576 QAK917544:QAQ917576 QKG917544:QKM917576 QUC917544:QUI917576 RDY917544:REE917576 RNU917544:ROA917576 RXQ917544:RXW917576 SHM917544:SHS917576 SRI917544:SRO917576 TBE917544:TBK917576 TLA917544:TLG917576 TUW917544:TVC917576 UES917544:UEY917576 UOO917544:UOU917576 UYK917544:UYQ917576 VIG917544:VIM917576 VSC917544:VSI917576 WBY917544:WCE917576 WLU917544:WMA917576 WVQ917544:WVW917576 I983103:O983135 JE983080:JK983112 TA983080:TG983112 ACW983080:ADC983112 AMS983080:AMY983112 AWO983080:AWU983112 BGK983080:BGQ983112 BQG983080:BQM983112 CAC983080:CAI983112 CJY983080:CKE983112 CTU983080:CUA983112 DDQ983080:DDW983112 DNM983080:DNS983112 DXI983080:DXO983112 EHE983080:EHK983112 ERA983080:ERG983112 FAW983080:FBC983112 FKS983080:FKY983112 FUO983080:FUU983112 GEK983080:GEQ983112 GOG983080:GOM983112 GYC983080:GYI983112 HHY983080:HIE983112 HRU983080:HSA983112 IBQ983080:IBW983112 ILM983080:ILS983112 IVI983080:IVO983112 JFE983080:JFK983112 JPA983080:JPG983112 JYW983080:JZC983112 KIS983080:KIY983112 KSO983080:KSU983112 LCK983080:LCQ983112 LMG983080:LMM983112 LWC983080:LWI983112 MFY983080:MGE983112 MPU983080:MQA983112 MZQ983080:MZW983112 NJM983080:NJS983112 NTI983080:NTO983112 ODE983080:ODK983112 ONA983080:ONG983112 OWW983080:OXC983112 PGS983080:PGY983112 PQO983080:PQU983112 QAK983080:QAQ983112 QKG983080:QKM983112 QUC983080:QUI983112 RDY983080:REE983112 RNU983080:ROA983112 RXQ983080:RXW983112 SHM983080:SHS983112 SRI983080:SRO983112 TBE983080:TBK983112 TLA983080:TLG983112 TUW983080:TVC983112 UES983080:UEY983112 UOO983080:UOU983112 UYK983080:UYQ983112 VIG983080:VIM983112 VSC983080:VSI983112 WBY983080:WCE983112 WLU983080:WMA983112 WVQ983080:WVW983112 I119:I129 JE119:JE129 TA119:TA129 ACW119:ACW129 AMS119:AMS129 AWO119:AWO129 BGK119:BGK129 BQG119:BQG129 CAC119:CAC129 CJY119:CJY129 CTU119:CTU129 DDQ119:DDQ129 DNM119:DNM129 DXI119:DXI129 EHE119:EHE129 ERA119:ERA129 FAW119:FAW129 FKS119:FKS129 FUO119:FUO129 GEK119:GEK129 GOG119:GOG129 GYC119:GYC129 HHY119:HHY129 HRU119:HRU129 IBQ119:IBQ129 ILM119:ILM129 IVI119:IVI129 JFE119:JFE129 JPA119:JPA129 JYW119:JYW129 KIS119:KIS129 KSO119:KSO129 LCK119:LCK129 LMG119:LMG129 LWC119:LWC129 MFY119:MFY129 MPU119:MPU129 MZQ119:MZQ129 NJM119:NJM129 NTI119:NTI129 ODE119:ODE129 ONA119:ONA129 OWW119:OWW129 PGS119:PGS129 PQO119:PQO129 QAK119:QAK129 QKG119:QKG129 QUC119:QUC129 RDY119:RDY129 RNU119:RNU129 RXQ119:RXQ129 SHM119:SHM129 SRI119:SRI129 TBE119:TBE129 TLA119:TLA129 TUW119:TUW129 UES119:UES129 UOO119:UOO129 UYK119:UYK129 VIG119:VIG129 VSC119:VSC129 WBY119:WBY129 WLU119:WLU129 WVQ119:WVQ129 I65678:I65688 JE65655:JE65665 TA65655:TA65665 ACW65655:ACW65665 AMS65655:AMS65665 AWO65655:AWO65665 BGK65655:BGK65665 BQG65655:BQG65665 CAC65655:CAC65665 CJY65655:CJY65665 CTU65655:CTU65665 DDQ65655:DDQ65665 DNM65655:DNM65665 DXI65655:DXI65665 EHE65655:EHE65665 ERA65655:ERA65665 FAW65655:FAW65665 FKS65655:FKS65665 FUO65655:FUO65665 GEK65655:GEK65665 GOG65655:GOG65665 GYC65655:GYC65665 HHY65655:HHY65665 HRU65655:HRU65665 IBQ65655:IBQ65665 ILM65655:ILM65665 IVI65655:IVI65665 JFE65655:JFE65665 JPA65655:JPA65665 JYW65655:JYW65665 KIS65655:KIS65665 KSO65655:KSO65665 LCK65655:LCK65665 LMG65655:LMG65665 LWC65655:LWC65665 MFY65655:MFY65665 MPU65655:MPU65665 MZQ65655:MZQ65665 NJM65655:NJM65665 NTI65655:NTI65665 ODE65655:ODE65665 ONA65655:ONA65665 OWW65655:OWW65665 PGS65655:PGS65665 PQO65655:PQO65665 QAK65655:QAK65665 QKG65655:QKG65665 QUC65655:QUC65665 RDY65655:RDY65665 RNU65655:RNU65665 RXQ65655:RXQ65665 SHM65655:SHM65665 SRI65655:SRI65665 TBE65655:TBE65665 TLA65655:TLA65665 TUW65655:TUW65665 UES65655:UES65665 UOO65655:UOO65665 UYK65655:UYK65665 VIG65655:VIG65665 VSC65655:VSC65665 WBY65655:WBY65665 WLU65655:WLU65665 WVQ65655:WVQ65665 I131214:I131224 JE131191:JE131201 TA131191:TA131201 ACW131191:ACW131201 AMS131191:AMS131201 AWO131191:AWO131201 BGK131191:BGK131201 BQG131191:BQG131201 CAC131191:CAC131201 CJY131191:CJY131201 CTU131191:CTU131201 DDQ131191:DDQ131201 DNM131191:DNM131201 DXI131191:DXI131201 EHE131191:EHE131201 ERA131191:ERA131201 FAW131191:FAW131201 FKS131191:FKS131201 FUO131191:FUO131201 GEK131191:GEK131201 GOG131191:GOG131201 GYC131191:GYC131201 HHY131191:HHY131201 HRU131191:HRU131201 IBQ131191:IBQ131201 ILM131191:ILM131201 IVI131191:IVI131201 JFE131191:JFE131201 JPA131191:JPA131201 JYW131191:JYW131201 KIS131191:KIS131201 KSO131191:KSO131201 LCK131191:LCK131201 LMG131191:LMG131201 LWC131191:LWC131201 MFY131191:MFY131201 MPU131191:MPU131201 MZQ131191:MZQ131201 NJM131191:NJM131201 NTI131191:NTI131201 ODE131191:ODE131201 ONA131191:ONA131201 OWW131191:OWW131201 PGS131191:PGS131201 PQO131191:PQO131201 QAK131191:QAK131201 QKG131191:QKG131201 QUC131191:QUC131201 RDY131191:RDY131201 RNU131191:RNU131201 RXQ131191:RXQ131201 SHM131191:SHM131201 SRI131191:SRI131201 TBE131191:TBE131201 TLA131191:TLA131201 TUW131191:TUW131201 UES131191:UES131201 UOO131191:UOO131201 UYK131191:UYK131201 VIG131191:VIG131201 VSC131191:VSC131201 WBY131191:WBY131201 WLU131191:WLU131201 WVQ131191:WVQ131201 I196750:I196760 JE196727:JE196737 TA196727:TA196737 ACW196727:ACW196737 AMS196727:AMS196737 AWO196727:AWO196737 BGK196727:BGK196737 BQG196727:BQG196737 CAC196727:CAC196737 CJY196727:CJY196737 CTU196727:CTU196737 DDQ196727:DDQ196737 DNM196727:DNM196737 DXI196727:DXI196737 EHE196727:EHE196737 ERA196727:ERA196737 FAW196727:FAW196737 FKS196727:FKS196737 FUO196727:FUO196737 GEK196727:GEK196737 GOG196727:GOG196737 GYC196727:GYC196737 HHY196727:HHY196737 HRU196727:HRU196737 IBQ196727:IBQ196737 ILM196727:ILM196737 IVI196727:IVI196737 JFE196727:JFE196737 JPA196727:JPA196737 JYW196727:JYW196737 KIS196727:KIS196737 KSO196727:KSO196737 LCK196727:LCK196737 LMG196727:LMG196737 LWC196727:LWC196737 MFY196727:MFY196737 MPU196727:MPU196737 MZQ196727:MZQ196737 NJM196727:NJM196737 NTI196727:NTI196737 ODE196727:ODE196737 ONA196727:ONA196737 OWW196727:OWW196737 PGS196727:PGS196737 PQO196727:PQO196737 QAK196727:QAK196737 QKG196727:QKG196737 QUC196727:QUC196737 RDY196727:RDY196737 RNU196727:RNU196737 RXQ196727:RXQ196737 SHM196727:SHM196737 SRI196727:SRI196737 TBE196727:TBE196737 TLA196727:TLA196737 TUW196727:TUW196737 UES196727:UES196737 UOO196727:UOO196737 UYK196727:UYK196737 VIG196727:VIG196737 VSC196727:VSC196737 WBY196727:WBY196737 WLU196727:WLU196737 WVQ196727:WVQ196737 I262286:I262296 JE262263:JE262273 TA262263:TA262273 ACW262263:ACW262273 AMS262263:AMS262273 AWO262263:AWO262273 BGK262263:BGK262273 BQG262263:BQG262273 CAC262263:CAC262273 CJY262263:CJY262273 CTU262263:CTU262273 DDQ262263:DDQ262273 DNM262263:DNM262273 DXI262263:DXI262273 EHE262263:EHE262273 ERA262263:ERA262273 FAW262263:FAW262273 FKS262263:FKS262273 FUO262263:FUO262273 GEK262263:GEK262273 GOG262263:GOG262273 GYC262263:GYC262273 HHY262263:HHY262273 HRU262263:HRU262273 IBQ262263:IBQ262273 ILM262263:ILM262273 IVI262263:IVI262273 JFE262263:JFE262273 JPA262263:JPA262273 JYW262263:JYW262273 KIS262263:KIS262273 KSO262263:KSO262273 LCK262263:LCK262273 LMG262263:LMG262273 LWC262263:LWC262273 MFY262263:MFY262273 MPU262263:MPU262273 MZQ262263:MZQ262273 NJM262263:NJM262273 NTI262263:NTI262273 ODE262263:ODE262273 ONA262263:ONA262273 OWW262263:OWW262273 PGS262263:PGS262273 PQO262263:PQO262273 QAK262263:QAK262273 QKG262263:QKG262273 QUC262263:QUC262273 RDY262263:RDY262273 RNU262263:RNU262273 RXQ262263:RXQ262273 SHM262263:SHM262273 SRI262263:SRI262273 TBE262263:TBE262273 TLA262263:TLA262273 TUW262263:TUW262273 UES262263:UES262273 UOO262263:UOO262273 UYK262263:UYK262273 VIG262263:VIG262273 VSC262263:VSC262273 WBY262263:WBY262273 WLU262263:WLU262273 WVQ262263:WVQ262273 I327822:I327832 JE327799:JE327809 TA327799:TA327809 ACW327799:ACW327809 AMS327799:AMS327809 AWO327799:AWO327809 BGK327799:BGK327809 BQG327799:BQG327809 CAC327799:CAC327809 CJY327799:CJY327809 CTU327799:CTU327809 DDQ327799:DDQ327809 DNM327799:DNM327809 DXI327799:DXI327809 EHE327799:EHE327809 ERA327799:ERA327809 FAW327799:FAW327809 FKS327799:FKS327809 FUO327799:FUO327809 GEK327799:GEK327809 GOG327799:GOG327809 GYC327799:GYC327809 HHY327799:HHY327809 HRU327799:HRU327809 IBQ327799:IBQ327809 ILM327799:ILM327809 IVI327799:IVI327809 JFE327799:JFE327809 JPA327799:JPA327809 JYW327799:JYW327809 KIS327799:KIS327809 KSO327799:KSO327809 LCK327799:LCK327809 LMG327799:LMG327809 LWC327799:LWC327809 MFY327799:MFY327809 MPU327799:MPU327809 MZQ327799:MZQ327809 NJM327799:NJM327809 NTI327799:NTI327809 ODE327799:ODE327809 ONA327799:ONA327809 OWW327799:OWW327809 PGS327799:PGS327809 PQO327799:PQO327809 QAK327799:QAK327809 QKG327799:QKG327809 QUC327799:QUC327809 RDY327799:RDY327809 RNU327799:RNU327809 RXQ327799:RXQ327809 SHM327799:SHM327809 SRI327799:SRI327809 TBE327799:TBE327809 TLA327799:TLA327809 TUW327799:TUW327809 UES327799:UES327809 UOO327799:UOO327809 UYK327799:UYK327809 VIG327799:VIG327809 VSC327799:VSC327809 WBY327799:WBY327809 WLU327799:WLU327809 WVQ327799:WVQ327809 I393358:I393368 JE393335:JE393345 TA393335:TA393345 ACW393335:ACW393345 AMS393335:AMS393345 AWO393335:AWO393345 BGK393335:BGK393345 BQG393335:BQG393345 CAC393335:CAC393345 CJY393335:CJY393345 CTU393335:CTU393345 DDQ393335:DDQ393345 DNM393335:DNM393345 DXI393335:DXI393345 EHE393335:EHE393345 ERA393335:ERA393345 FAW393335:FAW393345 FKS393335:FKS393345 FUO393335:FUO393345 GEK393335:GEK393345 GOG393335:GOG393345 GYC393335:GYC393345 HHY393335:HHY393345 HRU393335:HRU393345 IBQ393335:IBQ393345 ILM393335:ILM393345 IVI393335:IVI393345 JFE393335:JFE393345 JPA393335:JPA393345 JYW393335:JYW393345 KIS393335:KIS393345 KSO393335:KSO393345 LCK393335:LCK393345 LMG393335:LMG393345 LWC393335:LWC393345 MFY393335:MFY393345 MPU393335:MPU393345 MZQ393335:MZQ393345 NJM393335:NJM393345 NTI393335:NTI393345 ODE393335:ODE393345 ONA393335:ONA393345 OWW393335:OWW393345 PGS393335:PGS393345 PQO393335:PQO393345 QAK393335:QAK393345 QKG393335:QKG393345 QUC393335:QUC393345 RDY393335:RDY393345 RNU393335:RNU393345 RXQ393335:RXQ393345 SHM393335:SHM393345 SRI393335:SRI393345 TBE393335:TBE393345 TLA393335:TLA393345 TUW393335:TUW393345 UES393335:UES393345 UOO393335:UOO393345 UYK393335:UYK393345 VIG393335:VIG393345 VSC393335:VSC393345 WBY393335:WBY393345 WLU393335:WLU393345 WVQ393335:WVQ393345 I458894:I458904 JE458871:JE458881 TA458871:TA458881 ACW458871:ACW458881 AMS458871:AMS458881 AWO458871:AWO458881 BGK458871:BGK458881 BQG458871:BQG458881 CAC458871:CAC458881 CJY458871:CJY458881 CTU458871:CTU458881 DDQ458871:DDQ458881 DNM458871:DNM458881 DXI458871:DXI458881 EHE458871:EHE458881 ERA458871:ERA458881 FAW458871:FAW458881 FKS458871:FKS458881 FUO458871:FUO458881 GEK458871:GEK458881 GOG458871:GOG458881 GYC458871:GYC458881 HHY458871:HHY458881 HRU458871:HRU458881 IBQ458871:IBQ458881 ILM458871:ILM458881 IVI458871:IVI458881 JFE458871:JFE458881 JPA458871:JPA458881 JYW458871:JYW458881 KIS458871:KIS458881 KSO458871:KSO458881 LCK458871:LCK458881 LMG458871:LMG458881 LWC458871:LWC458881 MFY458871:MFY458881 MPU458871:MPU458881 MZQ458871:MZQ458881 NJM458871:NJM458881 NTI458871:NTI458881 ODE458871:ODE458881 ONA458871:ONA458881 OWW458871:OWW458881 PGS458871:PGS458881 PQO458871:PQO458881 QAK458871:QAK458881 QKG458871:QKG458881 QUC458871:QUC458881 RDY458871:RDY458881 RNU458871:RNU458881 RXQ458871:RXQ458881 SHM458871:SHM458881 SRI458871:SRI458881 TBE458871:TBE458881 TLA458871:TLA458881 TUW458871:TUW458881 UES458871:UES458881 UOO458871:UOO458881 UYK458871:UYK458881 VIG458871:VIG458881 VSC458871:VSC458881 WBY458871:WBY458881 WLU458871:WLU458881 WVQ458871:WVQ458881 I524430:I524440 JE524407:JE524417 TA524407:TA524417 ACW524407:ACW524417 AMS524407:AMS524417 AWO524407:AWO524417 BGK524407:BGK524417 BQG524407:BQG524417 CAC524407:CAC524417 CJY524407:CJY524417 CTU524407:CTU524417 DDQ524407:DDQ524417 DNM524407:DNM524417 DXI524407:DXI524417 EHE524407:EHE524417 ERA524407:ERA524417 FAW524407:FAW524417 FKS524407:FKS524417 FUO524407:FUO524417 GEK524407:GEK524417 GOG524407:GOG524417 GYC524407:GYC524417 HHY524407:HHY524417 HRU524407:HRU524417 IBQ524407:IBQ524417 ILM524407:ILM524417 IVI524407:IVI524417 JFE524407:JFE524417 JPA524407:JPA524417 JYW524407:JYW524417 KIS524407:KIS524417 KSO524407:KSO524417 LCK524407:LCK524417 LMG524407:LMG524417 LWC524407:LWC524417 MFY524407:MFY524417 MPU524407:MPU524417 MZQ524407:MZQ524417 NJM524407:NJM524417 NTI524407:NTI524417 ODE524407:ODE524417 ONA524407:ONA524417 OWW524407:OWW524417 PGS524407:PGS524417 PQO524407:PQO524417 QAK524407:QAK524417 QKG524407:QKG524417 QUC524407:QUC524417 RDY524407:RDY524417 RNU524407:RNU524417 RXQ524407:RXQ524417 SHM524407:SHM524417 SRI524407:SRI524417 TBE524407:TBE524417 TLA524407:TLA524417 TUW524407:TUW524417 UES524407:UES524417 UOO524407:UOO524417 UYK524407:UYK524417 VIG524407:VIG524417 VSC524407:VSC524417 WBY524407:WBY524417 WLU524407:WLU524417 WVQ524407:WVQ524417 I589966:I589976 JE589943:JE589953 TA589943:TA589953 ACW589943:ACW589953 AMS589943:AMS589953 AWO589943:AWO589953 BGK589943:BGK589953 BQG589943:BQG589953 CAC589943:CAC589953 CJY589943:CJY589953 CTU589943:CTU589953 DDQ589943:DDQ589953 DNM589943:DNM589953 DXI589943:DXI589953 EHE589943:EHE589953 ERA589943:ERA589953 FAW589943:FAW589953 FKS589943:FKS589953 FUO589943:FUO589953 GEK589943:GEK589953 GOG589943:GOG589953 GYC589943:GYC589953 HHY589943:HHY589953 HRU589943:HRU589953 IBQ589943:IBQ589953 ILM589943:ILM589953 IVI589943:IVI589953 JFE589943:JFE589953 JPA589943:JPA589953 JYW589943:JYW589953 KIS589943:KIS589953 KSO589943:KSO589953 LCK589943:LCK589953 LMG589943:LMG589953 LWC589943:LWC589953 MFY589943:MFY589953 MPU589943:MPU589953 MZQ589943:MZQ589953 NJM589943:NJM589953 NTI589943:NTI589953 ODE589943:ODE589953 ONA589943:ONA589953 OWW589943:OWW589953 PGS589943:PGS589953 PQO589943:PQO589953 QAK589943:QAK589953 QKG589943:QKG589953 QUC589943:QUC589953 RDY589943:RDY589953 RNU589943:RNU589953 RXQ589943:RXQ589953 SHM589943:SHM589953 SRI589943:SRI589953 TBE589943:TBE589953 TLA589943:TLA589953 TUW589943:TUW589953 UES589943:UES589953 UOO589943:UOO589953 UYK589943:UYK589953 VIG589943:VIG589953 VSC589943:VSC589953 WBY589943:WBY589953 WLU589943:WLU589953 WVQ589943:WVQ589953 I655502:I655512 JE655479:JE655489 TA655479:TA655489 ACW655479:ACW655489 AMS655479:AMS655489 AWO655479:AWO655489 BGK655479:BGK655489 BQG655479:BQG655489 CAC655479:CAC655489 CJY655479:CJY655489 CTU655479:CTU655489 DDQ655479:DDQ655489 DNM655479:DNM655489 DXI655479:DXI655489 EHE655479:EHE655489 ERA655479:ERA655489 FAW655479:FAW655489 FKS655479:FKS655489 FUO655479:FUO655489 GEK655479:GEK655489 GOG655479:GOG655489 GYC655479:GYC655489 HHY655479:HHY655489 HRU655479:HRU655489 IBQ655479:IBQ655489 ILM655479:ILM655489 IVI655479:IVI655489 JFE655479:JFE655489 JPA655479:JPA655489 JYW655479:JYW655489 KIS655479:KIS655489 KSO655479:KSO655489 LCK655479:LCK655489 LMG655479:LMG655489 LWC655479:LWC655489 MFY655479:MFY655489 MPU655479:MPU655489 MZQ655479:MZQ655489 NJM655479:NJM655489 NTI655479:NTI655489 ODE655479:ODE655489 ONA655479:ONA655489 OWW655479:OWW655489 PGS655479:PGS655489 PQO655479:PQO655489 QAK655479:QAK655489 QKG655479:QKG655489 QUC655479:QUC655489 RDY655479:RDY655489 RNU655479:RNU655489 RXQ655479:RXQ655489 SHM655479:SHM655489 SRI655479:SRI655489 TBE655479:TBE655489 TLA655479:TLA655489 TUW655479:TUW655489 UES655479:UES655489 UOO655479:UOO655489 UYK655479:UYK655489 VIG655479:VIG655489 VSC655479:VSC655489 WBY655479:WBY655489 WLU655479:WLU655489 WVQ655479:WVQ655489 I721038:I721048 JE721015:JE721025 TA721015:TA721025 ACW721015:ACW721025 AMS721015:AMS721025 AWO721015:AWO721025 BGK721015:BGK721025 BQG721015:BQG721025 CAC721015:CAC721025 CJY721015:CJY721025 CTU721015:CTU721025 DDQ721015:DDQ721025 DNM721015:DNM721025 DXI721015:DXI721025 EHE721015:EHE721025 ERA721015:ERA721025 FAW721015:FAW721025 FKS721015:FKS721025 FUO721015:FUO721025 GEK721015:GEK721025 GOG721015:GOG721025 GYC721015:GYC721025 HHY721015:HHY721025 HRU721015:HRU721025 IBQ721015:IBQ721025 ILM721015:ILM721025 IVI721015:IVI721025 JFE721015:JFE721025 JPA721015:JPA721025 JYW721015:JYW721025 KIS721015:KIS721025 KSO721015:KSO721025 LCK721015:LCK721025 LMG721015:LMG721025 LWC721015:LWC721025 MFY721015:MFY721025 MPU721015:MPU721025 MZQ721015:MZQ721025 NJM721015:NJM721025 NTI721015:NTI721025 ODE721015:ODE721025 ONA721015:ONA721025 OWW721015:OWW721025 PGS721015:PGS721025 PQO721015:PQO721025 QAK721015:QAK721025 QKG721015:QKG721025 QUC721015:QUC721025 RDY721015:RDY721025 RNU721015:RNU721025 RXQ721015:RXQ721025 SHM721015:SHM721025 SRI721015:SRI721025 TBE721015:TBE721025 TLA721015:TLA721025 TUW721015:TUW721025 UES721015:UES721025 UOO721015:UOO721025 UYK721015:UYK721025 VIG721015:VIG721025 VSC721015:VSC721025 WBY721015:WBY721025 WLU721015:WLU721025 WVQ721015:WVQ721025 I786574:I786584 JE786551:JE786561 TA786551:TA786561 ACW786551:ACW786561 AMS786551:AMS786561 AWO786551:AWO786561 BGK786551:BGK786561 BQG786551:BQG786561 CAC786551:CAC786561 CJY786551:CJY786561 CTU786551:CTU786561 DDQ786551:DDQ786561 DNM786551:DNM786561 DXI786551:DXI786561 EHE786551:EHE786561 ERA786551:ERA786561 FAW786551:FAW786561 FKS786551:FKS786561 FUO786551:FUO786561 GEK786551:GEK786561 GOG786551:GOG786561 GYC786551:GYC786561 HHY786551:HHY786561 HRU786551:HRU786561 IBQ786551:IBQ786561 ILM786551:ILM786561 IVI786551:IVI786561 JFE786551:JFE786561 JPA786551:JPA786561 JYW786551:JYW786561 KIS786551:KIS786561 KSO786551:KSO786561 LCK786551:LCK786561 LMG786551:LMG786561 LWC786551:LWC786561 MFY786551:MFY786561 MPU786551:MPU786561 MZQ786551:MZQ786561 NJM786551:NJM786561 NTI786551:NTI786561 ODE786551:ODE786561 ONA786551:ONA786561 OWW786551:OWW786561 PGS786551:PGS786561 PQO786551:PQO786561 QAK786551:QAK786561 QKG786551:QKG786561 QUC786551:QUC786561 RDY786551:RDY786561 RNU786551:RNU786561 RXQ786551:RXQ786561 SHM786551:SHM786561 SRI786551:SRI786561 TBE786551:TBE786561 TLA786551:TLA786561 TUW786551:TUW786561 UES786551:UES786561 UOO786551:UOO786561 UYK786551:UYK786561 VIG786551:VIG786561 VSC786551:VSC786561 WBY786551:WBY786561 WLU786551:WLU786561 WVQ786551:WVQ786561 I852110:I852120 JE852087:JE852097 TA852087:TA852097 ACW852087:ACW852097 AMS852087:AMS852097 AWO852087:AWO852097 BGK852087:BGK852097 BQG852087:BQG852097 CAC852087:CAC852097 CJY852087:CJY852097 CTU852087:CTU852097 DDQ852087:DDQ852097 DNM852087:DNM852097 DXI852087:DXI852097 EHE852087:EHE852097 ERA852087:ERA852097 FAW852087:FAW852097 FKS852087:FKS852097 FUO852087:FUO852097 GEK852087:GEK852097 GOG852087:GOG852097 GYC852087:GYC852097 HHY852087:HHY852097 HRU852087:HRU852097 IBQ852087:IBQ852097 ILM852087:ILM852097 IVI852087:IVI852097 JFE852087:JFE852097 JPA852087:JPA852097 JYW852087:JYW852097 KIS852087:KIS852097 KSO852087:KSO852097 LCK852087:LCK852097 LMG852087:LMG852097 LWC852087:LWC852097 MFY852087:MFY852097 MPU852087:MPU852097 MZQ852087:MZQ852097 NJM852087:NJM852097 NTI852087:NTI852097 ODE852087:ODE852097 ONA852087:ONA852097 OWW852087:OWW852097 PGS852087:PGS852097 PQO852087:PQO852097 QAK852087:QAK852097 QKG852087:QKG852097 QUC852087:QUC852097 RDY852087:RDY852097 RNU852087:RNU852097 RXQ852087:RXQ852097 SHM852087:SHM852097 SRI852087:SRI852097 TBE852087:TBE852097 TLA852087:TLA852097 TUW852087:TUW852097 UES852087:UES852097 UOO852087:UOO852097 UYK852087:UYK852097 VIG852087:VIG852097 VSC852087:VSC852097 WBY852087:WBY852097 WLU852087:WLU852097 WVQ852087:WVQ852097 I917646:I917656 JE917623:JE917633 TA917623:TA917633 ACW917623:ACW917633 AMS917623:AMS917633 AWO917623:AWO917633 BGK917623:BGK917633 BQG917623:BQG917633 CAC917623:CAC917633 CJY917623:CJY917633 CTU917623:CTU917633 DDQ917623:DDQ917633 DNM917623:DNM917633 DXI917623:DXI917633 EHE917623:EHE917633 ERA917623:ERA917633 FAW917623:FAW917633 FKS917623:FKS917633 FUO917623:FUO917633 GEK917623:GEK917633 GOG917623:GOG917633 GYC917623:GYC917633 HHY917623:HHY917633 HRU917623:HRU917633 IBQ917623:IBQ917633 ILM917623:ILM917633 IVI917623:IVI917633 JFE917623:JFE917633 JPA917623:JPA917633 JYW917623:JYW917633 KIS917623:KIS917633 KSO917623:KSO917633 LCK917623:LCK917633 LMG917623:LMG917633 LWC917623:LWC917633 MFY917623:MFY917633 MPU917623:MPU917633 MZQ917623:MZQ917633 NJM917623:NJM917633 NTI917623:NTI917633 ODE917623:ODE917633 ONA917623:ONA917633 OWW917623:OWW917633 PGS917623:PGS917633 PQO917623:PQO917633 QAK917623:QAK917633 QKG917623:QKG917633 QUC917623:QUC917633 RDY917623:RDY917633 RNU917623:RNU917633 RXQ917623:RXQ917633 SHM917623:SHM917633 SRI917623:SRI917633 TBE917623:TBE917633 TLA917623:TLA917633 TUW917623:TUW917633 UES917623:UES917633 UOO917623:UOO917633 UYK917623:UYK917633 VIG917623:VIG917633 VSC917623:VSC917633 WBY917623:WBY917633 WLU917623:WLU917633 WVQ917623:WVQ917633 I983182:I983192 JE983159:JE983169 TA983159:TA983169 ACW983159:ACW983169 AMS983159:AMS983169 AWO983159:AWO983169 BGK983159:BGK983169 BQG983159:BQG983169 CAC983159:CAC983169 CJY983159:CJY983169 CTU983159:CTU983169 DDQ983159:DDQ983169 DNM983159:DNM983169 DXI983159:DXI983169 EHE983159:EHE983169 ERA983159:ERA983169 FAW983159:FAW983169 FKS983159:FKS983169 FUO983159:FUO983169 GEK983159:GEK983169 GOG983159:GOG983169 GYC983159:GYC983169 HHY983159:HHY983169 HRU983159:HRU983169 IBQ983159:IBQ983169 ILM983159:ILM983169 IVI983159:IVI983169 JFE983159:JFE983169 JPA983159:JPA983169 JYW983159:JYW983169 KIS983159:KIS983169 KSO983159:KSO983169 LCK983159:LCK983169 LMG983159:LMG983169 LWC983159:LWC983169 MFY983159:MFY983169 MPU983159:MPU983169 MZQ983159:MZQ983169 NJM983159:NJM983169 NTI983159:NTI983169 ODE983159:ODE983169 ONA983159:ONA983169 OWW983159:OWW983169 PGS983159:PGS983169 PQO983159:PQO983169 QAK983159:QAK983169 QKG983159:QKG983169 QUC983159:QUC983169 RDY983159:RDY983169 RNU983159:RNU983169 RXQ983159:RXQ983169 SHM983159:SHM983169 SRI983159:SRI983169 TBE983159:TBE983169 TLA983159:TLA983169 TUW983159:TUW983169 UES983159:UES983169 UOO983159:UOO983169 UYK983159:UYK983169 VIG983159:VIG983169 VSC983159:VSC983169 WBY983159:WBY983169 WLU983159:WLU983169 WVQ983159:WVQ983169 B158:B177 IX158:IX177 ST158:ST177 ACP158:ACP177 AML158:AML177 AWH158:AWH177 BGD158:BGD177 BPZ158:BPZ177 BZV158:BZV177 CJR158:CJR177 CTN158:CTN177 DDJ158:DDJ177 DNF158:DNF177 DXB158:DXB177 EGX158:EGX177 EQT158:EQT177 FAP158:FAP177 FKL158:FKL177 FUH158:FUH177 GED158:GED177 GNZ158:GNZ177 GXV158:GXV177 HHR158:HHR177 HRN158:HRN177 IBJ158:IBJ177 ILF158:ILF177 IVB158:IVB177 JEX158:JEX177 JOT158:JOT177 JYP158:JYP177 KIL158:KIL177 KSH158:KSH177 LCD158:LCD177 LLZ158:LLZ177 LVV158:LVV177 MFR158:MFR177 MPN158:MPN177 MZJ158:MZJ177 NJF158:NJF177 NTB158:NTB177 OCX158:OCX177 OMT158:OMT177 OWP158:OWP177 PGL158:PGL177 PQH158:PQH177 QAD158:QAD177 QJZ158:QJZ177 QTV158:QTV177 RDR158:RDR177 RNN158:RNN177 RXJ158:RXJ177 SHF158:SHF177 SRB158:SRB177 TAX158:TAX177 TKT158:TKT177 TUP158:TUP177 UEL158:UEL177 UOH158:UOH177 UYD158:UYD177 VHZ158:VHZ177 VRV158:VRV177 WBR158:WBR177 WLN158:WLN177 WVJ158:WVJ177 B65717:B65736 IX65694:IX65713 ST65694:ST65713 ACP65694:ACP65713 AML65694:AML65713 AWH65694:AWH65713 BGD65694:BGD65713 BPZ65694:BPZ65713 BZV65694:BZV65713 CJR65694:CJR65713 CTN65694:CTN65713 DDJ65694:DDJ65713 DNF65694:DNF65713 DXB65694:DXB65713 EGX65694:EGX65713 EQT65694:EQT65713 FAP65694:FAP65713 FKL65694:FKL65713 FUH65694:FUH65713 GED65694:GED65713 GNZ65694:GNZ65713 GXV65694:GXV65713 HHR65694:HHR65713 HRN65694:HRN65713 IBJ65694:IBJ65713 ILF65694:ILF65713 IVB65694:IVB65713 JEX65694:JEX65713 JOT65694:JOT65713 JYP65694:JYP65713 KIL65694:KIL65713 KSH65694:KSH65713 LCD65694:LCD65713 LLZ65694:LLZ65713 LVV65694:LVV65713 MFR65694:MFR65713 MPN65694:MPN65713 MZJ65694:MZJ65713 NJF65694:NJF65713 NTB65694:NTB65713 OCX65694:OCX65713 OMT65694:OMT65713 OWP65694:OWP65713 PGL65694:PGL65713 PQH65694:PQH65713 QAD65694:QAD65713 QJZ65694:QJZ65713 QTV65694:QTV65713 RDR65694:RDR65713 RNN65694:RNN65713 RXJ65694:RXJ65713 SHF65694:SHF65713 SRB65694:SRB65713 TAX65694:TAX65713 TKT65694:TKT65713 TUP65694:TUP65713 UEL65694:UEL65713 UOH65694:UOH65713 UYD65694:UYD65713 VHZ65694:VHZ65713 VRV65694:VRV65713 WBR65694:WBR65713 WLN65694:WLN65713 WVJ65694:WVJ65713 B131253:B131272 IX131230:IX131249 ST131230:ST131249 ACP131230:ACP131249 AML131230:AML131249 AWH131230:AWH131249 BGD131230:BGD131249 BPZ131230:BPZ131249 BZV131230:BZV131249 CJR131230:CJR131249 CTN131230:CTN131249 DDJ131230:DDJ131249 DNF131230:DNF131249 DXB131230:DXB131249 EGX131230:EGX131249 EQT131230:EQT131249 FAP131230:FAP131249 FKL131230:FKL131249 FUH131230:FUH131249 GED131230:GED131249 GNZ131230:GNZ131249 GXV131230:GXV131249 HHR131230:HHR131249 HRN131230:HRN131249 IBJ131230:IBJ131249 ILF131230:ILF131249 IVB131230:IVB131249 JEX131230:JEX131249 JOT131230:JOT131249 JYP131230:JYP131249 KIL131230:KIL131249 KSH131230:KSH131249 LCD131230:LCD131249 LLZ131230:LLZ131249 LVV131230:LVV131249 MFR131230:MFR131249 MPN131230:MPN131249 MZJ131230:MZJ131249 NJF131230:NJF131249 NTB131230:NTB131249 OCX131230:OCX131249 OMT131230:OMT131249 OWP131230:OWP131249 PGL131230:PGL131249 PQH131230:PQH131249 QAD131230:QAD131249 QJZ131230:QJZ131249 QTV131230:QTV131249 RDR131230:RDR131249 RNN131230:RNN131249 RXJ131230:RXJ131249 SHF131230:SHF131249 SRB131230:SRB131249 TAX131230:TAX131249 TKT131230:TKT131249 TUP131230:TUP131249 UEL131230:UEL131249 UOH131230:UOH131249 UYD131230:UYD131249 VHZ131230:VHZ131249 VRV131230:VRV131249 WBR131230:WBR131249 WLN131230:WLN131249 WVJ131230:WVJ131249 B196789:B196808 IX196766:IX196785 ST196766:ST196785 ACP196766:ACP196785 AML196766:AML196785 AWH196766:AWH196785 BGD196766:BGD196785 BPZ196766:BPZ196785 BZV196766:BZV196785 CJR196766:CJR196785 CTN196766:CTN196785 DDJ196766:DDJ196785 DNF196766:DNF196785 DXB196766:DXB196785 EGX196766:EGX196785 EQT196766:EQT196785 FAP196766:FAP196785 FKL196766:FKL196785 FUH196766:FUH196785 GED196766:GED196785 GNZ196766:GNZ196785 GXV196766:GXV196785 HHR196766:HHR196785 HRN196766:HRN196785 IBJ196766:IBJ196785 ILF196766:ILF196785 IVB196766:IVB196785 JEX196766:JEX196785 JOT196766:JOT196785 JYP196766:JYP196785 KIL196766:KIL196785 KSH196766:KSH196785 LCD196766:LCD196785 LLZ196766:LLZ196785 LVV196766:LVV196785 MFR196766:MFR196785 MPN196766:MPN196785 MZJ196766:MZJ196785 NJF196766:NJF196785 NTB196766:NTB196785 OCX196766:OCX196785 OMT196766:OMT196785 OWP196766:OWP196785 PGL196766:PGL196785 PQH196766:PQH196785 QAD196766:QAD196785 QJZ196766:QJZ196785 QTV196766:QTV196785 RDR196766:RDR196785 RNN196766:RNN196785 RXJ196766:RXJ196785 SHF196766:SHF196785 SRB196766:SRB196785 TAX196766:TAX196785 TKT196766:TKT196785 TUP196766:TUP196785 UEL196766:UEL196785 UOH196766:UOH196785 UYD196766:UYD196785 VHZ196766:VHZ196785 VRV196766:VRV196785 WBR196766:WBR196785 WLN196766:WLN196785 WVJ196766:WVJ196785 B262325:B262344 IX262302:IX262321 ST262302:ST262321 ACP262302:ACP262321 AML262302:AML262321 AWH262302:AWH262321 BGD262302:BGD262321 BPZ262302:BPZ262321 BZV262302:BZV262321 CJR262302:CJR262321 CTN262302:CTN262321 DDJ262302:DDJ262321 DNF262302:DNF262321 DXB262302:DXB262321 EGX262302:EGX262321 EQT262302:EQT262321 FAP262302:FAP262321 FKL262302:FKL262321 FUH262302:FUH262321 GED262302:GED262321 GNZ262302:GNZ262321 GXV262302:GXV262321 HHR262302:HHR262321 HRN262302:HRN262321 IBJ262302:IBJ262321 ILF262302:ILF262321 IVB262302:IVB262321 JEX262302:JEX262321 JOT262302:JOT262321 JYP262302:JYP262321 KIL262302:KIL262321 KSH262302:KSH262321 LCD262302:LCD262321 LLZ262302:LLZ262321 LVV262302:LVV262321 MFR262302:MFR262321 MPN262302:MPN262321 MZJ262302:MZJ262321 NJF262302:NJF262321 NTB262302:NTB262321 OCX262302:OCX262321 OMT262302:OMT262321 OWP262302:OWP262321 PGL262302:PGL262321 PQH262302:PQH262321 QAD262302:QAD262321 QJZ262302:QJZ262321 QTV262302:QTV262321 RDR262302:RDR262321 RNN262302:RNN262321 RXJ262302:RXJ262321 SHF262302:SHF262321 SRB262302:SRB262321 TAX262302:TAX262321 TKT262302:TKT262321 TUP262302:TUP262321 UEL262302:UEL262321 UOH262302:UOH262321 UYD262302:UYD262321 VHZ262302:VHZ262321 VRV262302:VRV262321 WBR262302:WBR262321 WLN262302:WLN262321 WVJ262302:WVJ262321 B327861:B327880 IX327838:IX327857 ST327838:ST327857 ACP327838:ACP327857 AML327838:AML327857 AWH327838:AWH327857 BGD327838:BGD327857 BPZ327838:BPZ327857 BZV327838:BZV327857 CJR327838:CJR327857 CTN327838:CTN327857 DDJ327838:DDJ327857 DNF327838:DNF327857 DXB327838:DXB327857 EGX327838:EGX327857 EQT327838:EQT327857 FAP327838:FAP327857 FKL327838:FKL327857 FUH327838:FUH327857 GED327838:GED327857 GNZ327838:GNZ327857 GXV327838:GXV327857 HHR327838:HHR327857 HRN327838:HRN327857 IBJ327838:IBJ327857 ILF327838:ILF327857 IVB327838:IVB327857 JEX327838:JEX327857 JOT327838:JOT327857 JYP327838:JYP327857 KIL327838:KIL327857 KSH327838:KSH327857 LCD327838:LCD327857 LLZ327838:LLZ327857 LVV327838:LVV327857 MFR327838:MFR327857 MPN327838:MPN327857 MZJ327838:MZJ327857 NJF327838:NJF327857 NTB327838:NTB327857 OCX327838:OCX327857 OMT327838:OMT327857 OWP327838:OWP327857 PGL327838:PGL327857 PQH327838:PQH327857 QAD327838:QAD327857 QJZ327838:QJZ327857 QTV327838:QTV327857 RDR327838:RDR327857 RNN327838:RNN327857 RXJ327838:RXJ327857 SHF327838:SHF327857 SRB327838:SRB327857 TAX327838:TAX327857 TKT327838:TKT327857 TUP327838:TUP327857 UEL327838:UEL327857 UOH327838:UOH327857 UYD327838:UYD327857 VHZ327838:VHZ327857 VRV327838:VRV327857 WBR327838:WBR327857 WLN327838:WLN327857 WVJ327838:WVJ327857 B393397:B393416 IX393374:IX393393 ST393374:ST393393 ACP393374:ACP393393 AML393374:AML393393 AWH393374:AWH393393 BGD393374:BGD393393 BPZ393374:BPZ393393 BZV393374:BZV393393 CJR393374:CJR393393 CTN393374:CTN393393 DDJ393374:DDJ393393 DNF393374:DNF393393 DXB393374:DXB393393 EGX393374:EGX393393 EQT393374:EQT393393 FAP393374:FAP393393 FKL393374:FKL393393 FUH393374:FUH393393 GED393374:GED393393 GNZ393374:GNZ393393 GXV393374:GXV393393 HHR393374:HHR393393 HRN393374:HRN393393 IBJ393374:IBJ393393 ILF393374:ILF393393 IVB393374:IVB393393 JEX393374:JEX393393 JOT393374:JOT393393 JYP393374:JYP393393 KIL393374:KIL393393 KSH393374:KSH393393 LCD393374:LCD393393 LLZ393374:LLZ393393 LVV393374:LVV393393 MFR393374:MFR393393 MPN393374:MPN393393 MZJ393374:MZJ393393 NJF393374:NJF393393 NTB393374:NTB393393 OCX393374:OCX393393 OMT393374:OMT393393 OWP393374:OWP393393 PGL393374:PGL393393 PQH393374:PQH393393 QAD393374:QAD393393 QJZ393374:QJZ393393 QTV393374:QTV393393 RDR393374:RDR393393 RNN393374:RNN393393 RXJ393374:RXJ393393 SHF393374:SHF393393 SRB393374:SRB393393 TAX393374:TAX393393 TKT393374:TKT393393 TUP393374:TUP393393 UEL393374:UEL393393 UOH393374:UOH393393 UYD393374:UYD393393 VHZ393374:VHZ393393 VRV393374:VRV393393 WBR393374:WBR393393 WLN393374:WLN393393 WVJ393374:WVJ393393 B458933:B458952 IX458910:IX458929 ST458910:ST458929 ACP458910:ACP458929 AML458910:AML458929 AWH458910:AWH458929 BGD458910:BGD458929 BPZ458910:BPZ458929 BZV458910:BZV458929 CJR458910:CJR458929 CTN458910:CTN458929 DDJ458910:DDJ458929 DNF458910:DNF458929 DXB458910:DXB458929 EGX458910:EGX458929 EQT458910:EQT458929 FAP458910:FAP458929 FKL458910:FKL458929 FUH458910:FUH458929 GED458910:GED458929 GNZ458910:GNZ458929 GXV458910:GXV458929 HHR458910:HHR458929 HRN458910:HRN458929 IBJ458910:IBJ458929 ILF458910:ILF458929 IVB458910:IVB458929 JEX458910:JEX458929 JOT458910:JOT458929 JYP458910:JYP458929 KIL458910:KIL458929 KSH458910:KSH458929 LCD458910:LCD458929 LLZ458910:LLZ458929 LVV458910:LVV458929 MFR458910:MFR458929 MPN458910:MPN458929 MZJ458910:MZJ458929 NJF458910:NJF458929 NTB458910:NTB458929 OCX458910:OCX458929 OMT458910:OMT458929 OWP458910:OWP458929 PGL458910:PGL458929 PQH458910:PQH458929 QAD458910:QAD458929 QJZ458910:QJZ458929 QTV458910:QTV458929 RDR458910:RDR458929 RNN458910:RNN458929 RXJ458910:RXJ458929 SHF458910:SHF458929 SRB458910:SRB458929 TAX458910:TAX458929 TKT458910:TKT458929 TUP458910:TUP458929 UEL458910:UEL458929 UOH458910:UOH458929 UYD458910:UYD458929 VHZ458910:VHZ458929 VRV458910:VRV458929 WBR458910:WBR458929 WLN458910:WLN458929 WVJ458910:WVJ458929 B524469:B524488 IX524446:IX524465 ST524446:ST524465 ACP524446:ACP524465 AML524446:AML524465 AWH524446:AWH524465 BGD524446:BGD524465 BPZ524446:BPZ524465 BZV524446:BZV524465 CJR524446:CJR524465 CTN524446:CTN524465 DDJ524446:DDJ524465 DNF524446:DNF524465 DXB524446:DXB524465 EGX524446:EGX524465 EQT524446:EQT524465 FAP524446:FAP524465 FKL524446:FKL524465 FUH524446:FUH524465 GED524446:GED524465 GNZ524446:GNZ524465 GXV524446:GXV524465 HHR524446:HHR524465 HRN524446:HRN524465 IBJ524446:IBJ524465 ILF524446:ILF524465 IVB524446:IVB524465 JEX524446:JEX524465 JOT524446:JOT524465 JYP524446:JYP524465 KIL524446:KIL524465 KSH524446:KSH524465 LCD524446:LCD524465 LLZ524446:LLZ524465 LVV524446:LVV524465 MFR524446:MFR524465 MPN524446:MPN524465 MZJ524446:MZJ524465 NJF524446:NJF524465 NTB524446:NTB524465 OCX524446:OCX524465 OMT524446:OMT524465 OWP524446:OWP524465 PGL524446:PGL524465 PQH524446:PQH524465 QAD524446:QAD524465 QJZ524446:QJZ524465 QTV524446:QTV524465 RDR524446:RDR524465 RNN524446:RNN524465 RXJ524446:RXJ524465 SHF524446:SHF524465 SRB524446:SRB524465 TAX524446:TAX524465 TKT524446:TKT524465 TUP524446:TUP524465 UEL524446:UEL524465 UOH524446:UOH524465 UYD524446:UYD524465 VHZ524446:VHZ524465 VRV524446:VRV524465 WBR524446:WBR524465 WLN524446:WLN524465 WVJ524446:WVJ524465 B590005:B590024 IX589982:IX590001 ST589982:ST590001 ACP589982:ACP590001 AML589982:AML590001 AWH589982:AWH590001 BGD589982:BGD590001 BPZ589982:BPZ590001 BZV589982:BZV590001 CJR589982:CJR590001 CTN589982:CTN590001 DDJ589982:DDJ590001 DNF589982:DNF590001 DXB589982:DXB590001 EGX589982:EGX590001 EQT589982:EQT590001 FAP589982:FAP590001 FKL589982:FKL590001 FUH589982:FUH590001 GED589982:GED590001 GNZ589982:GNZ590001 GXV589982:GXV590001 HHR589982:HHR590001 HRN589982:HRN590001 IBJ589982:IBJ590001 ILF589982:ILF590001 IVB589982:IVB590001 JEX589982:JEX590001 JOT589982:JOT590001 JYP589982:JYP590001 KIL589982:KIL590001 KSH589982:KSH590001 LCD589982:LCD590001 LLZ589982:LLZ590001 LVV589982:LVV590001 MFR589982:MFR590001 MPN589982:MPN590001 MZJ589982:MZJ590001 NJF589982:NJF590001 NTB589982:NTB590001 OCX589982:OCX590001 OMT589982:OMT590001 OWP589982:OWP590001 PGL589982:PGL590001 PQH589982:PQH590001 QAD589982:QAD590001 QJZ589982:QJZ590001 QTV589982:QTV590001 RDR589982:RDR590001 RNN589982:RNN590001 RXJ589982:RXJ590001 SHF589982:SHF590001 SRB589982:SRB590001 TAX589982:TAX590001 TKT589982:TKT590001 TUP589982:TUP590001 UEL589982:UEL590001 UOH589982:UOH590001 UYD589982:UYD590001 VHZ589982:VHZ590001 VRV589982:VRV590001 WBR589982:WBR590001 WLN589982:WLN590001 WVJ589982:WVJ590001 B655541:B655560 IX655518:IX655537 ST655518:ST655537 ACP655518:ACP655537 AML655518:AML655537 AWH655518:AWH655537 BGD655518:BGD655537 BPZ655518:BPZ655537 BZV655518:BZV655537 CJR655518:CJR655537 CTN655518:CTN655537 DDJ655518:DDJ655537 DNF655518:DNF655537 DXB655518:DXB655537 EGX655518:EGX655537 EQT655518:EQT655537 FAP655518:FAP655537 FKL655518:FKL655537 FUH655518:FUH655537 GED655518:GED655537 GNZ655518:GNZ655537 GXV655518:GXV655537 HHR655518:HHR655537 HRN655518:HRN655537 IBJ655518:IBJ655537 ILF655518:ILF655537 IVB655518:IVB655537 JEX655518:JEX655537 JOT655518:JOT655537 JYP655518:JYP655537 KIL655518:KIL655537 KSH655518:KSH655537 LCD655518:LCD655537 LLZ655518:LLZ655537 LVV655518:LVV655537 MFR655518:MFR655537 MPN655518:MPN655537 MZJ655518:MZJ655537 NJF655518:NJF655537 NTB655518:NTB655537 OCX655518:OCX655537 OMT655518:OMT655537 OWP655518:OWP655537 PGL655518:PGL655537 PQH655518:PQH655537 QAD655518:QAD655537 QJZ655518:QJZ655537 QTV655518:QTV655537 RDR655518:RDR655537 RNN655518:RNN655537 RXJ655518:RXJ655537 SHF655518:SHF655537 SRB655518:SRB655537 TAX655518:TAX655537 TKT655518:TKT655537 TUP655518:TUP655537 UEL655518:UEL655537 UOH655518:UOH655537 UYD655518:UYD655537 VHZ655518:VHZ655537 VRV655518:VRV655537 WBR655518:WBR655537 WLN655518:WLN655537 WVJ655518:WVJ655537 B721077:B721096 IX721054:IX721073 ST721054:ST721073 ACP721054:ACP721073 AML721054:AML721073 AWH721054:AWH721073 BGD721054:BGD721073 BPZ721054:BPZ721073 BZV721054:BZV721073 CJR721054:CJR721073 CTN721054:CTN721073 DDJ721054:DDJ721073 DNF721054:DNF721073 DXB721054:DXB721073 EGX721054:EGX721073 EQT721054:EQT721073 FAP721054:FAP721073 FKL721054:FKL721073 FUH721054:FUH721073 GED721054:GED721073 GNZ721054:GNZ721073 GXV721054:GXV721073 HHR721054:HHR721073 HRN721054:HRN721073 IBJ721054:IBJ721073 ILF721054:ILF721073 IVB721054:IVB721073 JEX721054:JEX721073 JOT721054:JOT721073 JYP721054:JYP721073 KIL721054:KIL721073 KSH721054:KSH721073 LCD721054:LCD721073 LLZ721054:LLZ721073 LVV721054:LVV721073 MFR721054:MFR721073 MPN721054:MPN721073 MZJ721054:MZJ721073 NJF721054:NJF721073 NTB721054:NTB721073 OCX721054:OCX721073 OMT721054:OMT721073 OWP721054:OWP721073 PGL721054:PGL721073 PQH721054:PQH721073 QAD721054:QAD721073 QJZ721054:QJZ721073 QTV721054:QTV721073 RDR721054:RDR721073 RNN721054:RNN721073 RXJ721054:RXJ721073 SHF721054:SHF721073 SRB721054:SRB721073 TAX721054:TAX721073 TKT721054:TKT721073 TUP721054:TUP721073 UEL721054:UEL721073 UOH721054:UOH721073 UYD721054:UYD721073 VHZ721054:VHZ721073 VRV721054:VRV721073 WBR721054:WBR721073 WLN721054:WLN721073 WVJ721054:WVJ721073 B786613:B786632 IX786590:IX786609 ST786590:ST786609 ACP786590:ACP786609 AML786590:AML786609 AWH786590:AWH786609 BGD786590:BGD786609 BPZ786590:BPZ786609 BZV786590:BZV786609 CJR786590:CJR786609 CTN786590:CTN786609 DDJ786590:DDJ786609 DNF786590:DNF786609 DXB786590:DXB786609 EGX786590:EGX786609 EQT786590:EQT786609 FAP786590:FAP786609 FKL786590:FKL786609 FUH786590:FUH786609 GED786590:GED786609 GNZ786590:GNZ786609 GXV786590:GXV786609 HHR786590:HHR786609 HRN786590:HRN786609 IBJ786590:IBJ786609 ILF786590:ILF786609 IVB786590:IVB786609 JEX786590:JEX786609 JOT786590:JOT786609 JYP786590:JYP786609 KIL786590:KIL786609 KSH786590:KSH786609 LCD786590:LCD786609 LLZ786590:LLZ786609 LVV786590:LVV786609 MFR786590:MFR786609 MPN786590:MPN786609 MZJ786590:MZJ786609 NJF786590:NJF786609 NTB786590:NTB786609 OCX786590:OCX786609 OMT786590:OMT786609 OWP786590:OWP786609 PGL786590:PGL786609 PQH786590:PQH786609 QAD786590:QAD786609 QJZ786590:QJZ786609 QTV786590:QTV786609 RDR786590:RDR786609 RNN786590:RNN786609 RXJ786590:RXJ786609 SHF786590:SHF786609 SRB786590:SRB786609 TAX786590:TAX786609 TKT786590:TKT786609 TUP786590:TUP786609 UEL786590:UEL786609 UOH786590:UOH786609 UYD786590:UYD786609 VHZ786590:VHZ786609 VRV786590:VRV786609 WBR786590:WBR786609 WLN786590:WLN786609 WVJ786590:WVJ786609 B852149:B852168 IX852126:IX852145 ST852126:ST852145 ACP852126:ACP852145 AML852126:AML852145 AWH852126:AWH852145 BGD852126:BGD852145 BPZ852126:BPZ852145 BZV852126:BZV852145 CJR852126:CJR852145 CTN852126:CTN852145 DDJ852126:DDJ852145 DNF852126:DNF852145 DXB852126:DXB852145 EGX852126:EGX852145 EQT852126:EQT852145 FAP852126:FAP852145 FKL852126:FKL852145 FUH852126:FUH852145 GED852126:GED852145 GNZ852126:GNZ852145 GXV852126:GXV852145 HHR852126:HHR852145 HRN852126:HRN852145 IBJ852126:IBJ852145 ILF852126:ILF852145 IVB852126:IVB852145 JEX852126:JEX852145 JOT852126:JOT852145 JYP852126:JYP852145 KIL852126:KIL852145 KSH852126:KSH852145 LCD852126:LCD852145 LLZ852126:LLZ852145 LVV852126:LVV852145 MFR852126:MFR852145 MPN852126:MPN852145 MZJ852126:MZJ852145 NJF852126:NJF852145 NTB852126:NTB852145 OCX852126:OCX852145 OMT852126:OMT852145 OWP852126:OWP852145 PGL852126:PGL852145 PQH852126:PQH852145 QAD852126:QAD852145 QJZ852126:QJZ852145 QTV852126:QTV852145 RDR852126:RDR852145 RNN852126:RNN852145 RXJ852126:RXJ852145 SHF852126:SHF852145 SRB852126:SRB852145 TAX852126:TAX852145 TKT852126:TKT852145 TUP852126:TUP852145 UEL852126:UEL852145 UOH852126:UOH852145 UYD852126:UYD852145 VHZ852126:VHZ852145 VRV852126:VRV852145 WBR852126:WBR852145 WLN852126:WLN852145 WVJ852126:WVJ852145 B917685:B917704 IX917662:IX917681 ST917662:ST917681 ACP917662:ACP917681 AML917662:AML917681 AWH917662:AWH917681 BGD917662:BGD917681 BPZ917662:BPZ917681 BZV917662:BZV917681 CJR917662:CJR917681 CTN917662:CTN917681 DDJ917662:DDJ917681 DNF917662:DNF917681 DXB917662:DXB917681 EGX917662:EGX917681 EQT917662:EQT917681 FAP917662:FAP917681 FKL917662:FKL917681 FUH917662:FUH917681 GED917662:GED917681 GNZ917662:GNZ917681 GXV917662:GXV917681 HHR917662:HHR917681 HRN917662:HRN917681 IBJ917662:IBJ917681 ILF917662:ILF917681 IVB917662:IVB917681 JEX917662:JEX917681 JOT917662:JOT917681 JYP917662:JYP917681 KIL917662:KIL917681 KSH917662:KSH917681 LCD917662:LCD917681 LLZ917662:LLZ917681 LVV917662:LVV917681 MFR917662:MFR917681 MPN917662:MPN917681 MZJ917662:MZJ917681 NJF917662:NJF917681 NTB917662:NTB917681 OCX917662:OCX917681 OMT917662:OMT917681 OWP917662:OWP917681 PGL917662:PGL917681 PQH917662:PQH917681 QAD917662:QAD917681 QJZ917662:QJZ917681 QTV917662:QTV917681 RDR917662:RDR917681 RNN917662:RNN917681 RXJ917662:RXJ917681 SHF917662:SHF917681 SRB917662:SRB917681 TAX917662:TAX917681 TKT917662:TKT917681 TUP917662:TUP917681 UEL917662:UEL917681 UOH917662:UOH917681 UYD917662:UYD917681 VHZ917662:VHZ917681 VRV917662:VRV917681 WBR917662:WBR917681 WLN917662:WLN917681 WVJ917662:WVJ917681 B983221:B983240 IX983198:IX983217 ST983198:ST983217 ACP983198:ACP983217 AML983198:AML983217 AWH983198:AWH983217 BGD983198:BGD983217 BPZ983198:BPZ983217 BZV983198:BZV983217 CJR983198:CJR983217 CTN983198:CTN983217 DDJ983198:DDJ983217 DNF983198:DNF983217 DXB983198:DXB983217 EGX983198:EGX983217 EQT983198:EQT983217 FAP983198:FAP983217 FKL983198:FKL983217 FUH983198:FUH983217 GED983198:GED983217 GNZ983198:GNZ983217 GXV983198:GXV983217 HHR983198:HHR983217 HRN983198:HRN983217 IBJ983198:IBJ983217 ILF983198:ILF983217 IVB983198:IVB983217 JEX983198:JEX983217 JOT983198:JOT983217 JYP983198:JYP983217 KIL983198:KIL983217 KSH983198:KSH983217 LCD983198:LCD983217 LLZ983198:LLZ983217 LVV983198:LVV983217 MFR983198:MFR983217 MPN983198:MPN983217 MZJ983198:MZJ983217 NJF983198:NJF983217 NTB983198:NTB983217 OCX983198:OCX983217 OMT983198:OMT983217 OWP983198:OWP983217 PGL983198:PGL983217 PQH983198:PQH983217 QAD983198:QAD983217 QJZ983198:QJZ983217 QTV983198:QTV983217 RDR983198:RDR983217 RNN983198:RNN983217 RXJ983198:RXJ983217 SHF983198:SHF983217 SRB983198:SRB983217 TAX983198:TAX983217 TKT983198:TKT983217 TUP983198:TUP983217 UEL983198:UEL983217 UOH983198:UOH983217 UYD983198:UYD983217 VHZ983198:VHZ983217 VRV983198:VRV983217 WBR983198:WBR983217 WLN983198:WLN983217 WVJ983198:WVJ983217 G158:G177 JC158:JC177 SY158:SY177 ACU158:ACU177 AMQ158:AMQ177 AWM158:AWM177 BGI158:BGI177 BQE158:BQE177 CAA158:CAA177 CJW158:CJW177 CTS158:CTS177 DDO158:DDO177 DNK158:DNK177 DXG158:DXG177 EHC158:EHC177 EQY158:EQY177 FAU158:FAU177 FKQ158:FKQ177 FUM158:FUM177 GEI158:GEI177 GOE158:GOE177 GYA158:GYA177 HHW158:HHW177 HRS158:HRS177 IBO158:IBO177 ILK158:ILK177 IVG158:IVG177 JFC158:JFC177 JOY158:JOY177 JYU158:JYU177 KIQ158:KIQ177 KSM158:KSM177 LCI158:LCI177 LME158:LME177 LWA158:LWA177 MFW158:MFW177 MPS158:MPS177 MZO158:MZO177 NJK158:NJK177 NTG158:NTG177 ODC158:ODC177 OMY158:OMY177 OWU158:OWU177 PGQ158:PGQ177 PQM158:PQM177 QAI158:QAI177 QKE158:QKE177 QUA158:QUA177 RDW158:RDW177 RNS158:RNS177 RXO158:RXO177 SHK158:SHK177 SRG158:SRG177 TBC158:TBC177 TKY158:TKY177 TUU158:TUU177 UEQ158:UEQ177 UOM158:UOM177 UYI158:UYI177 VIE158:VIE177 VSA158:VSA177 WBW158:WBW177 WLS158:WLS177 WVO158:WVO177 G65717:G65736 JC65694:JC65713 SY65694:SY65713 ACU65694:ACU65713 AMQ65694:AMQ65713 AWM65694:AWM65713 BGI65694:BGI65713 BQE65694:BQE65713 CAA65694:CAA65713 CJW65694:CJW65713 CTS65694:CTS65713 DDO65694:DDO65713 DNK65694:DNK65713 DXG65694:DXG65713 EHC65694:EHC65713 EQY65694:EQY65713 FAU65694:FAU65713 FKQ65694:FKQ65713 FUM65694:FUM65713 GEI65694:GEI65713 GOE65694:GOE65713 GYA65694:GYA65713 HHW65694:HHW65713 HRS65694:HRS65713 IBO65694:IBO65713 ILK65694:ILK65713 IVG65694:IVG65713 JFC65694:JFC65713 JOY65694:JOY65713 JYU65694:JYU65713 KIQ65694:KIQ65713 KSM65694:KSM65713 LCI65694:LCI65713 LME65694:LME65713 LWA65694:LWA65713 MFW65694:MFW65713 MPS65694:MPS65713 MZO65694:MZO65713 NJK65694:NJK65713 NTG65694:NTG65713 ODC65694:ODC65713 OMY65694:OMY65713 OWU65694:OWU65713 PGQ65694:PGQ65713 PQM65694:PQM65713 QAI65694:QAI65713 QKE65694:QKE65713 QUA65694:QUA65713 RDW65694:RDW65713 RNS65694:RNS65713 RXO65694:RXO65713 SHK65694:SHK65713 SRG65694:SRG65713 TBC65694:TBC65713 TKY65694:TKY65713 TUU65694:TUU65713 UEQ65694:UEQ65713 UOM65694:UOM65713 UYI65694:UYI65713 VIE65694:VIE65713 VSA65694:VSA65713 WBW65694:WBW65713 WLS65694:WLS65713 WVO65694:WVO65713 G131253:G131272 JC131230:JC131249 SY131230:SY131249 ACU131230:ACU131249 AMQ131230:AMQ131249 AWM131230:AWM131249 BGI131230:BGI131249 BQE131230:BQE131249 CAA131230:CAA131249 CJW131230:CJW131249 CTS131230:CTS131249 DDO131230:DDO131249 DNK131230:DNK131249 DXG131230:DXG131249 EHC131230:EHC131249 EQY131230:EQY131249 FAU131230:FAU131249 FKQ131230:FKQ131249 FUM131230:FUM131249 GEI131230:GEI131249 GOE131230:GOE131249 GYA131230:GYA131249 HHW131230:HHW131249 HRS131230:HRS131249 IBO131230:IBO131249 ILK131230:ILK131249 IVG131230:IVG131249 JFC131230:JFC131249 JOY131230:JOY131249 JYU131230:JYU131249 KIQ131230:KIQ131249 KSM131230:KSM131249 LCI131230:LCI131249 LME131230:LME131249 LWA131230:LWA131249 MFW131230:MFW131249 MPS131230:MPS131249 MZO131230:MZO131249 NJK131230:NJK131249 NTG131230:NTG131249 ODC131230:ODC131249 OMY131230:OMY131249 OWU131230:OWU131249 PGQ131230:PGQ131249 PQM131230:PQM131249 QAI131230:QAI131249 QKE131230:QKE131249 QUA131230:QUA131249 RDW131230:RDW131249 RNS131230:RNS131249 RXO131230:RXO131249 SHK131230:SHK131249 SRG131230:SRG131249 TBC131230:TBC131249 TKY131230:TKY131249 TUU131230:TUU131249 UEQ131230:UEQ131249 UOM131230:UOM131249 UYI131230:UYI131249 VIE131230:VIE131249 VSA131230:VSA131249 WBW131230:WBW131249 WLS131230:WLS131249 WVO131230:WVO131249 G196789:G196808 JC196766:JC196785 SY196766:SY196785 ACU196766:ACU196785 AMQ196766:AMQ196785 AWM196766:AWM196785 BGI196766:BGI196785 BQE196766:BQE196785 CAA196766:CAA196785 CJW196766:CJW196785 CTS196766:CTS196785 DDO196766:DDO196785 DNK196766:DNK196785 DXG196766:DXG196785 EHC196766:EHC196785 EQY196766:EQY196785 FAU196766:FAU196785 FKQ196766:FKQ196785 FUM196766:FUM196785 GEI196766:GEI196785 GOE196766:GOE196785 GYA196766:GYA196785 HHW196766:HHW196785 HRS196766:HRS196785 IBO196766:IBO196785 ILK196766:ILK196785 IVG196766:IVG196785 JFC196766:JFC196785 JOY196766:JOY196785 JYU196766:JYU196785 KIQ196766:KIQ196785 KSM196766:KSM196785 LCI196766:LCI196785 LME196766:LME196785 LWA196766:LWA196785 MFW196766:MFW196785 MPS196766:MPS196785 MZO196766:MZO196785 NJK196766:NJK196785 NTG196766:NTG196785 ODC196766:ODC196785 OMY196766:OMY196785 OWU196766:OWU196785 PGQ196766:PGQ196785 PQM196766:PQM196785 QAI196766:QAI196785 QKE196766:QKE196785 QUA196766:QUA196785 RDW196766:RDW196785 RNS196766:RNS196785 RXO196766:RXO196785 SHK196766:SHK196785 SRG196766:SRG196785 TBC196766:TBC196785 TKY196766:TKY196785 TUU196766:TUU196785 UEQ196766:UEQ196785 UOM196766:UOM196785 UYI196766:UYI196785 VIE196766:VIE196785 VSA196766:VSA196785 WBW196766:WBW196785 WLS196766:WLS196785 WVO196766:WVO196785 G262325:G262344 JC262302:JC262321 SY262302:SY262321 ACU262302:ACU262321 AMQ262302:AMQ262321 AWM262302:AWM262321 BGI262302:BGI262321 BQE262302:BQE262321 CAA262302:CAA262321 CJW262302:CJW262321 CTS262302:CTS262321 DDO262302:DDO262321 DNK262302:DNK262321 DXG262302:DXG262321 EHC262302:EHC262321 EQY262302:EQY262321 FAU262302:FAU262321 FKQ262302:FKQ262321 FUM262302:FUM262321 GEI262302:GEI262321 GOE262302:GOE262321 GYA262302:GYA262321 HHW262302:HHW262321 HRS262302:HRS262321 IBO262302:IBO262321 ILK262302:ILK262321 IVG262302:IVG262321 JFC262302:JFC262321 JOY262302:JOY262321 JYU262302:JYU262321 KIQ262302:KIQ262321 KSM262302:KSM262321 LCI262302:LCI262321 LME262302:LME262321 LWA262302:LWA262321 MFW262302:MFW262321 MPS262302:MPS262321 MZO262302:MZO262321 NJK262302:NJK262321 NTG262302:NTG262321 ODC262302:ODC262321 OMY262302:OMY262321 OWU262302:OWU262321 PGQ262302:PGQ262321 PQM262302:PQM262321 QAI262302:QAI262321 QKE262302:QKE262321 QUA262302:QUA262321 RDW262302:RDW262321 RNS262302:RNS262321 RXO262302:RXO262321 SHK262302:SHK262321 SRG262302:SRG262321 TBC262302:TBC262321 TKY262302:TKY262321 TUU262302:TUU262321 UEQ262302:UEQ262321 UOM262302:UOM262321 UYI262302:UYI262321 VIE262302:VIE262321 VSA262302:VSA262321 WBW262302:WBW262321 WLS262302:WLS262321 WVO262302:WVO262321 G327861:G327880 JC327838:JC327857 SY327838:SY327857 ACU327838:ACU327857 AMQ327838:AMQ327857 AWM327838:AWM327857 BGI327838:BGI327857 BQE327838:BQE327857 CAA327838:CAA327857 CJW327838:CJW327857 CTS327838:CTS327857 DDO327838:DDO327857 DNK327838:DNK327857 DXG327838:DXG327857 EHC327838:EHC327857 EQY327838:EQY327857 FAU327838:FAU327857 FKQ327838:FKQ327857 FUM327838:FUM327857 GEI327838:GEI327857 GOE327838:GOE327857 GYA327838:GYA327857 HHW327838:HHW327857 HRS327838:HRS327857 IBO327838:IBO327857 ILK327838:ILK327857 IVG327838:IVG327857 JFC327838:JFC327857 JOY327838:JOY327857 JYU327838:JYU327857 KIQ327838:KIQ327857 KSM327838:KSM327857 LCI327838:LCI327857 LME327838:LME327857 LWA327838:LWA327857 MFW327838:MFW327857 MPS327838:MPS327857 MZO327838:MZO327857 NJK327838:NJK327857 NTG327838:NTG327857 ODC327838:ODC327857 OMY327838:OMY327857 OWU327838:OWU327857 PGQ327838:PGQ327857 PQM327838:PQM327857 QAI327838:QAI327857 QKE327838:QKE327857 QUA327838:QUA327857 RDW327838:RDW327857 RNS327838:RNS327857 RXO327838:RXO327857 SHK327838:SHK327857 SRG327838:SRG327857 TBC327838:TBC327857 TKY327838:TKY327857 TUU327838:TUU327857 UEQ327838:UEQ327857 UOM327838:UOM327857 UYI327838:UYI327857 VIE327838:VIE327857 VSA327838:VSA327857 WBW327838:WBW327857 WLS327838:WLS327857 WVO327838:WVO327857 G393397:G393416 JC393374:JC393393 SY393374:SY393393 ACU393374:ACU393393 AMQ393374:AMQ393393 AWM393374:AWM393393 BGI393374:BGI393393 BQE393374:BQE393393 CAA393374:CAA393393 CJW393374:CJW393393 CTS393374:CTS393393 DDO393374:DDO393393 DNK393374:DNK393393 DXG393374:DXG393393 EHC393374:EHC393393 EQY393374:EQY393393 FAU393374:FAU393393 FKQ393374:FKQ393393 FUM393374:FUM393393 GEI393374:GEI393393 GOE393374:GOE393393 GYA393374:GYA393393 HHW393374:HHW393393 HRS393374:HRS393393 IBO393374:IBO393393 ILK393374:ILK393393 IVG393374:IVG393393 JFC393374:JFC393393 JOY393374:JOY393393 JYU393374:JYU393393 KIQ393374:KIQ393393 KSM393374:KSM393393 LCI393374:LCI393393 LME393374:LME393393 LWA393374:LWA393393 MFW393374:MFW393393 MPS393374:MPS393393 MZO393374:MZO393393 NJK393374:NJK393393 NTG393374:NTG393393 ODC393374:ODC393393 OMY393374:OMY393393 OWU393374:OWU393393 PGQ393374:PGQ393393 PQM393374:PQM393393 QAI393374:QAI393393 QKE393374:QKE393393 QUA393374:QUA393393 RDW393374:RDW393393 RNS393374:RNS393393 RXO393374:RXO393393 SHK393374:SHK393393 SRG393374:SRG393393 TBC393374:TBC393393 TKY393374:TKY393393 TUU393374:TUU393393 UEQ393374:UEQ393393 UOM393374:UOM393393 UYI393374:UYI393393 VIE393374:VIE393393 VSA393374:VSA393393 WBW393374:WBW393393 WLS393374:WLS393393 WVO393374:WVO393393 G458933:G458952 JC458910:JC458929 SY458910:SY458929 ACU458910:ACU458929 AMQ458910:AMQ458929 AWM458910:AWM458929 BGI458910:BGI458929 BQE458910:BQE458929 CAA458910:CAA458929 CJW458910:CJW458929 CTS458910:CTS458929 DDO458910:DDO458929 DNK458910:DNK458929 DXG458910:DXG458929 EHC458910:EHC458929 EQY458910:EQY458929 FAU458910:FAU458929 FKQ458910:FKQ458929 FUM458910:FUM458929 GEI458910:GEI458929 GOE458910:GOE458929 GYA458910:GYA458929 HHW458910:HHW458929 HRS458910:HRS458929 IBO458910:IBO458929 ILK458910:ILK458929 IVG458910:IVG458929 JFC458910:JFC458929 JOY458910:JOY458929 JYU458910:JYU458929 KIQ458910:KIQ458929 KSM458910:KSM458929 LCI458910:LCI458929 LME458910:LME458929 LWA458910:LWA458929 MFW458910:MFW458929 MPS458910:MPS458929 MZO458910:MZO458929 NJK458910:NJK458929 NTG458910:NTG458929 ODC458910:ODC458929 OMY458910:OMY458929 OWU458910:OWU458929 PGQ458910:PGQ458929 PQM458910:PQM458929 QAI458910:QAI458929 QKE458910:QKE458929 QUA458910:QUA458929 RDW458910:RDW458929 RNS458910:RNS458929 RXO458910:RXO458929 SHK458910:SHK458929 SRG458910:SRG458929 TBC458910:TBC458929 TKY458910:TKY458929 TUU458910:TUU458929 UEQ458910:UEQ458929 UOM458910:UOM458929 UYI458910:UYI458929 VIE458910:VIE458929 VSA458910:VSA458929 WBW458910:WBW458929 WLS458910:WLS458929 WVO458910:WVO458929 G524469:G524488 JC524446:JC524465 SY524446:SY524465 ACU524446:ACU524465 AMQ524446:AMQ524465 AWM524446:AWM524465 BGI524446:BGI524465 BQE524446:BQE524465 CAA524446:CAA524465 CJW524446:CJW524465 CTS524446:CTS524465 DDO524446:DDO524465 DNK524446:DNK524465 DXG524446:DXG524465 EHC524446:EHC524465 EQY524446:EQY524465 FAU524446:FAU524465 FKQ524446:FKQ524465 FUM524446:FUM524465 GEI524446:GEI524465 GOE524446:GOE524465 GYA524446:GYA524465 HHW524446:HHW524465 HRS524446:HRS524465 IBO524446:IBO524465 ILK524446:ILK524465 IVG524446:IVG524465 JFC524446:JFC524465 JOY524446:JOY524465 JYU524446:JYU524465 KIQ524446:KIQ524465 KSM524446:KSM524465 LCI524446:LCI524465 LME524446:LME524465 LWA524446:LWA524465 MFW524446:MFW524465 MPS524446:MPS524465 MZO524446:MZO524465 NJK524446:NJK524465 NTG524446:NTG524465 ODC524446:ODC524465 OMY524446:OMY524465 OWU524446:OWU524465 PGQ524446:PGQ524465 PQM524446:PQM524465 QAI524446:QAI524465 QKE524446:QKE524465 QUA524446:QUA524465 RDW524446:RDW524465 RNS524446:RNS524465 RXO524446:RXO524465 SHK524446:SHK524465 SRG524446:SRG524465 TBC524446:TBC524465 TKY524446:TKY524465 TUU524446:TUU524465 UEQ524446:UEQ524465 UOM524446:UOM524465 UYI524446:UYI524465 VIE524446:VIE524465 VSA524446:VSA524465 WBW524446:WBW524465 WLS524446:WLS524465 WVO524446:WVO524465 G590005:G590024 JC589982:JC590001 SY589982:SY590001 ACU589982:ACU590001 AMQ589982:AMQ590001 AWM589982:AWM590001 BGI589982:BGI590001 BQE589982:BQE590001 CAA589982:CAA590001 CJW589982:CJW590001 CTS589982:CTS590001 DDO589982:DDO590001 DNK589982:DNK590001 DXG589982:DXG590001 EHC589982:EHC590001 EQY589982:EQY590001 FAU589982:FAU590001 FKQ589982:FKQ590001 FUM589982:FUM590001 GEI589982:GEI590001 GOE589982:GOE590001 GYA589982:GYA590001 HHW589982:HHW590001 HRS589982:HRS590001 IBO589982:IBO590001 ILK589982:ILK590001 IVG589982:IVG590001 JFC589982:JFC590001 JOY589982:JOY590001 JYU589982:JYU590001 KIQ589982:KIQ590001 KSM589982:KSM590001 LCI589982:LCI590001 LME589982:LME590001 LWA589982:LWA590001 MFW589982:MFW590001 MPS589982:MPS590001 MZO589982:MZO590001 NJK589982:NJK590001 NTG589982:NTG590001 ODC589982:ODC590001 OMY589982:OMY590001 OWU589982:OWU590001 PGQ589982:PGQ590001 PQM589982:PQM590001 QAI589982:QAI590001 QKE589982:QKE590001 QUA589982:QUA590001 RDW589982:RDW590001 RNS589982:RNS590001 RXO589982:RXO590001 SHK589982:SHK590001 SRG589982:SRG590001 TBC589982:TBC590001 TKY589982:TKY590001 TUU589982:TUU590001 UEQ589982:UEQ590001 UOM589982:UOM590001 UYI589982:UYI590001 VIE589982:VIE590001 VSA589982:VSA590001 WBW589982:WBW590001 WLS589982:WLS590001 WVO589982:WVO590001 G655541:G655560 JC655518:JC655537 SY655518:SY655537 ACU655518:ACU655537 AMQ655518:AMQ655537 AWM655518:AWM655537 BGI655518:BGI655537 BQE655518:BQE655537 CAA655518:CAA655537 CJW655518:CJW655537 CTS655518:CTS655537 DDO655518:DDO655537 DNK655518:DNK655537 DXG655518:DXG655537 EHC655518:EHC655537 EQY655518:EQY655537 FAU655518:FAU655537 FKQ655518:FKQ655537 FUM655518:FUM655537 GEI655518:GEI655537 GOE655518:GOE655537 GYA655518:GYA655537 HHW655518:HHW655537 HRS655518:HRS655537 IBO655518:IBO655537 ILK655518:ILK655537 IVG655518:IVG655537 JFC655518:JFC655537 JOY655518:JOY655537 JYU655518:JYU655537 KIQ655518:KIQ655537 KSM655518:KSM655537 LCI655518:LCI655537 LME655518:LME655537 LWA655518:LWA655537 MFW655518:MFW655537 MPS655518:MPS655537 MZO655518:MZO655537 NJK655518:NJK655537 NTG655518:NTG655537 ODC655518:ODC655537 OMY655518:OMY655537 OWU655518:OWU655537 PGQ655518:PGQ655537 PQM655518:PQM655537 QAI655518:QAI655537 QKE655518:QKE655537 QUA655518:QUA655537 RDW655518:RDW655537 RNS655518:RNS655537 RXO655518:RXO655537 SHK655518:SHK655537 SRG655518:SRG655537 TBC655518:TBC655537 TKY655518:TKY655537 TUU655518:TUU655537 UEQ655518:UEQ655537 UOM655518:UOM655537 UYI655518:UYI655537 VIE655518:VIE655537 VSA655518:VSA655537 WBW655518:WBW655537 WLS655518:WLS655537 WVO655518:WVO655537 G721077:G721096 JC721054:JC721073 SY721054:SY721073 ACU721054:ACU721073 AMQ721054:AMQ721073 AWM721054:AWM721073 BGI721054:BGI721073 BQE721054:BQE721073 CAA721054:CAA721073 CJW721054:CJW721073 CTS721054:CTS721073 DDO721054:DDO721073 DNK721054:DNK721073 DXG721054:DXG721073 EHC721054:EHC721073 EQY721054:EQY721073 FAU721054:FAU721073 FKQ721054:FKQ721073 FUM721054:FUM721073 GEI721054:GEI721073 GOE721054:GOE721073 GYA721054:GYA721073 HHW721054:HHW721073 HRS721054:HRS721073 IBO721054:IBO721073 ILK721054:ILK721073 IVG721054:IVG721073 JFC721054:JFC721073 JOY721054:JOY721073 JYU721054:JYU721073 KIQ721054:KIQ721073 KSM721054:KSM721073 LCI721054:LCI721073 LME721054:LME721073 LWA721054:LWA721073 MFW721054:MFW721073 MPS721054:MPS721073 MZO721054:MZO721073 NJK721054:NJK721073 NTG721054:NTG721073 ODC721054:ODC721073 OMY721054:OMY721073 OWU721054:OWU721073 PGQ721054:PGQ721073 PQM721054:PQM721073 QAI721054:QAI721073 QKE721054:QKE721073 QUA721054:QUA721073 RDW721054:RDW721073 RNS721054:RNS721073 RXO721054:RXO721073 SHK721054:SHK721073 SRG721054:SRG721073 TBC721054:TBC721073 TKY721054:TKY721073 TUU721054:TUU721073 UEQ721054:UEQ721073 UOM721054:UOM721073 UYI721054:UYI721073 VIE721054:VIE721073 VSA721054:VSA721073 WBW721054:WBW721073 WLS721054:WLS721073 WVO721054:WVO721073 G786613:G786632 JC786590:JC786609 SY786590:SY786609 ACU786590:ACU786609 AMQ786590:AMQ786609 AWM786590:AWM786609 BGI786590:BGI786609 BQE786590:BQE786609 CAA786590:CAA786609 CJW786590:CJW786609 CTS786590:CTS786609 DDO786590:DDO786609 DNK786590:DNK786609 DXG786590:DXG786609 EHC786590:EHC786609 EQY786590:EQY786609 FAU786590:FAU786609 FKQ786590:FKQ786609 FUM786590:FUM786609 GEI786590:GEI786609 GOE786590:GOE786609 GYA786590:GYA786609 HHW786590:HHW786609 HRS786590:HRS786609 IBO786590:IBO786609 ILK786590:ILK786609 IVG786590:IVG786609 JFC786590:JFC786609 JOY786590:JOY786609 JYU786590:JYU786609 KIQ786590:KIQ786609 KSM786590:KSM786609 LCI786590:LCI786609 LME786590:LME786609 LWA786590:LWA786609 MFW786590:MFW786609 MPS786590:MPS786609 MZO786590:MZO786609 NJK786590:NJK786609 NTG786590:NTG786609 ODC786590:ODC786609 OMY786590:OMY786609 OWU786590:OWU786609 PGQ786590:PGQ786609 PQM786590:PQM786609 QAI786590:QAI786609 QKE786590:QKE786609 QUA786590:QUA786609 RDW786590:RDW786609 RNS786590:RNS786609 RXO786590:RXO786609 SHK786590:SHK786609 SRG786590:SRG786609 TBC786590:TBC786609 TKY786590:TKY786609 TUU786590:TUU786609 UEQ786590:UEQ786609 UOM786590:UOM786609 UYI786590:UYI786609 VIE786590:VIE786609 VSA786590:VSA786609 WBW786590:WBW786609 WLS786590:WLS786609 WVO786590:WVO786609 G852149:G852168 JC852126:JC852145 SY852126:SY852145 ACU852126:ACU852145 AMQ852126:AMQ852145 AWM852126:AWM852145 BGI852126:BGI852145 BQE852126:BQE852145 CAA852126:CAA852145 CJW852126:CJW852145 CTS852126:CTS852145 DDO852126:DDO852145 DNK852126:DNK852145 DXG852126:DXG852145 EHC852126:EHC852145 EQY852126:EQY852145 FAU852126:FAU852145 FKQ852126:FKQ852145 FUM852126:FUM852145 GEI852126:GEI852145 GOE852126:GOE852145 GYA852126:GYA852145 HHW852126:HHW852145 HRS852126:HRS852145 IBO852126:IBO852145 ILK852126:ILK852145 IVG852126:IVG852145 JFC852126:JFC852145 JOY852126:JOY852145 JYU852126:JYU852145 KIQ852126:KIQ852145 KSM852126:KSM852145 LCI852126:LCI852145 LME852126:LME852145 LWA852126:LWA852145 MFW852126:MFW852145 MPS852126:MPS852145 MZO852126:MZO852145 NJK852126:NJK852145 NTG852126:NTG852145 ODC852126:ODC852145 OMY852126:OMY852145 OWU852126:OWU852145 PGQ852126:PGQ852145 PQM852126:PQM852145 QAI852126:QAI852145 QKE852126:QKE852145 QUA852126:QUA852145 RDW852126:RDW852145 RNS852126:RNS852145 RXO852126:RXO852145 SHK852126:SHK852145 SRG852126:SRG852145 TBC852126:TBC852145 TKY852126:TKY852145 TUU852126:TUU852145 UEQ852126:UEQ852145 UOM852126:UOM852145 UYI852126:UYI852145 VIE852126:VIE852145 VSA852126:VSA852145 WBW852126:WBW852145 WLS852126:WLS852145 WVO852126:WVO852145 G917685:G917704 JC917662:JC917681 SY917662:SY917681 ACU917662:ACU917681 AMQ917662:AMQ917681 AWM917662:AWM917681 BGI917662:BGI917681 BQE917662:BQE917681 CAA917662:CAA917681 CJW917662:CJW917681 CTS917662:CTS917681 DDO917662:DDO917681 DNK917662:DNK917681 DXG917662:DXG917681 EHC917662:EHC917681 EQY917662:EQY917681 FAU917662:FAU917681 FKQ917662:FKQ917681 FUM917662:FUM917681 GEI917662:GEI917681 GOE917662:GOE917681 GYA917662:GYA917681 HHW917662:HHW917681 HRS917662:HRS917681 IBO917662:IBO917681 ILK917662:ILK917681 IVG917662:IVG917681 JFC917662:JFC917681 JOY917662:JOY917681 JYU917662:JYU917681 KIQ917662:KIQ917681 KSM917662:KSM917681 LCI917662:LCI917681 LME917662:LME917681 LWA917662:LWA917681 MFW917662:MFW917681 MPS917662:MPS917681 MZO917662:MZO917681 NJK917662:NJK917681 NTG917662:NTG917681 ODC917662:ODC917681 OMY917662:OMY917681 OWU917662:OWU917681 PGQ917662:PGQ917681 PQM917662:PQM917681 QAI917662:QAI917681 QKE917662:QKE917681 QUA917662:QUA917681 RDW917662:RDW917681 RNS917662:RNS917681 RXO917662:RXO917681 SHK917662:SHK917681 SRG917662:SRG917681 TBC917662:TBC917681 TKY917662:TKY917681 TUU917662:TUU917681 UEQ917662:UEQ917681 UOM917662:UOM917681 UYI917662:UYI917681 VIE917662:VIE917681 VSA917662:VSA917681 WBW917662:WBW917681 WLS917662:WLS917681 WVO917662:WVO917681 G983221:G983240 JC983198:JC983217 SY983198:SY983217 ACU983198:ACU983217 AMQ983198:AMQ983217 AWM983198:AWM983217 BGI983198:BGI983217 BQE983198:BQE983217 CAA983198:CAA983217 CJW983198:CJW983217 CTS983198:CTS983217 DDO983198:DDO983217 DNK983198:DNK983217 DXG983198:DXG983217 EHC983198:EHC983217 EQY983198:EQY983217 FAU983198:FAU983217 FKQ983198:FKQ983217 FUM983198:FUM983217 GEI983198:GEI983217 GOE983198:GOE983217 GYA983198:GYA983217 HHW983198:HHW983217 HRS983198:HRS983217 IBO983198:IBO983217 ILK983198:ILK983217 IVG983198:IVG983217 JFC983198:JFC983217 JOY983198:JOY983217 JYU983198:JYU983217 KIQ983198:KIQ983217 KSM983198:KSM983217 LCI983198:LCI983217 LME983198:LME983217 LWA983198:LWA983217 MFW983198:MFW983217 MPS983198:MPS983217 MZO983198:MZO983217 NJK983198:NJK983217 NTG983198:NTG983217 ODC983198:ODC983217 OMY983198:OMY983217 OWU983198:OWU983217 PGQ983198:PGQ983217 PQM983198:PQM983217 QAI983198:QAI983217 QKE983198:QKE983217 QUA983198:QUA983217 RDW983198:RDW983217 RNS983198:RNS983217 RXO983198:RXO983217 SHK983198:SHK983217 SRG983198:SRG983217 TBC983198:TBC983217 TKY983198:TKY983217 TUU983198:TUU983217 UEQ983198:UEQ983217 UOM983198:UOM983217 UYI983198:UYI983217 VIE983198:VIE983217 VSA983198:VSA983217 WBW983198:WBW983217 WLS983198:WLS983217 WVO983198:WVO983217 N158:O177 JJ158:JK177 TF158:TG177 ADB158:ADC177 AMX158:AMY177 AWT158:AWU177 BGP158:BGQ177 BQL158:BQM177 CAH158:CAI177 CKD158:CKE177 CTZ158:CUA177 DDV158:DDW177 DNR158:DNS177 DXN158:DXO177 EHJ158:EHK177 ERF158:ERG177 FBB158:FBC177 FKX158:FKY177 FUT158:FUU177 GEP158:GEQ177 GOL158:GOM177 GYH158:GYI177 HID158:HIE177 HRZ158:HSA177 IBV158:IBW177 ILR158:ILS177 IVN158:IVO177 JFJ158:JFK177 JPF158:JPG177 JZB158:JZC177 KIX158:KIY177 KST158:KSU177 LCP158:LCQ177 LML158:LMM177 LWH158:LWI177 MGD158:MGE177 MPZ158:MQA177 MZV158:MZW177 NJR158:NJS177 NTN158:NTO177 ODJ158:ODK177 ONF158:ONG177 OXB158:OXC177 PGX158:PGY177 PQT158:PQU177 QAP158:QAQ177 QKL158:QKM177 QUH158:QUI177 RED158:REE177 RNZ158:ROA177 RXV158:RXW177 SHR158:SHS177 SRN158:SRO177 TBJ158:TBK177 TLF158:TLG177 TVB158:TVC177 UEX158:UEY177 UOT158:UOU177 UYP158:UYQ177 VIL158:VIM177 VSH158:VSI177 WCD158:WCE177 WLZ158:WMA177 WVV158:WVW177 N65717:O65736 JJ65694:JK65713 TF65694:TG65713 ADB65694:ADC65713 AMX65694:AMY65713 AWT65694:AWU65713 BGP65694:BGQ65713 BQL65694:BQM65713 CAH65694:CAI65713 CKD65694:CKE65713 CTZ65694:CUA65713 DDV65694:DDW65713 DNR65694:DNS65713 DXN65694:DXO65713 EHJ65694:EHK65713 ERF65694:ERG65713 FBB65694:FBC65713 FKX65694:FKY65713 FUT65694:FUU65713 GEP65694:GEQ65713 GOL65694:GOM65713 GYH65694:GYI65713 HID65694:HIE65713 HRZ65694:HSA65713 IBV65694:IBW65713 ILR65694:ILS65713 IVN65694:IVO65713 JFJ65694:JFK65713 JPF65694:JPG65713 JZB65694:JZC65713 KIX65694:KIY65713 KST65694:KSU65713 LCP65694:LCQ65713 LML65694:LMM65713 LWH65694:LWI65713 MGD65694:MGE65713 MPZ65694:MQA65713 MZV65694:MZW65713 NJR65694:NJS65713 NTN65694:NTO65713 ODJ65694:ODK65713 ONF65694:ONG65713 OXB65694:OXC65713 PGX65694:PGY65713 PQT65694:PQU65713 QAP65694:QAQ65713 QKL65694:QKM65713 QUH65694:QUI65713 RED65694:REE65713 RNZ65694:ROA65713 RXV65694:RXW65713 SHR65694:SHS65713 SRN65694:SRO65713 TBJ65694:TBK65713 TLF65694:TLG65713 TVB65694:TVC65713 UEX65694:UEY65713 UOT65694:UOU65713 UYP65694:UYQ65713 VIL65694:VIM65713 VSH65694:VSI65713 WCD65694:WCE65713 WLZ65694:WMA65713 WVV65694:WVW65713 N131253:O131272 JJ131230:JK131249 TF131230:TG131249 ADB131230:ADC131249 AMX131230:AMY131249 AWT131230:AWU131249 BGP131230:BGQ131249 BQL131230:BQM131249 CAH131230:CAI131249 CKD131230:CKE131249 CTZ131230:CUA131249 DDV131230:DDW131249 DNR131230:DNS131249 DXN131230:DXO131249 EHJ131230:EHK131249 ERF131230:ERG131249 FBB131230:FBC131249 FKX131230:FKY131249 FUT131230:FUU131249 GEP131230:GEQ131249 GOL131230:GOM131249 GYH131230:GYI131249 HID131230:HIE131249 HRZ131230:HSA131249 IBV131230:IBW131249 ILR131230:ILS131249 IVN131230:IVO131249 JFJ131230:JFK131249 JPF131230:JPG131249 JZB131230:JZC131249 KIX131230:KIY131249 KST131230:KSU131249 LCP131230:LCQ131249 LML131230:LMM131249 LWH131230:LWI131249 MGD131230:MGE131249 MPZ131230:MQA131249 MZV131230:MZW131249 NJR131230:NJS131249 NTN131230:NTO131249 ODJ131230:ODK131249 ONF131230:ONG131249 OXB131230:OXC131249 PGX131230:PGY131249 PQT131230:PQU131249 QAP131230:QAQ131249 QKL131230:QKM131249 QUH131230:QUI131249 RED131230:REE131249 RNZ131230:ROA131249 RXV131230:RXW131249 SHR131230:SHS131249 SRN131230:SRO131249 TBJ131230:TBK131249 TLF131230:TLG131249 TVB131230:TVC131249 UEX131230:UEY131249 UOT131230:UOU131249 UYP131230:UYQ131249 VIL131230:VIM131249 VSH131230:VSI131249 WCD131230:WCE131249 WLZ131230:WMA131249 WVV131230:WVW131249 N196789:O196808 JJ196766:JK196785 TF196766:TG196785 ADB196766:ADC196785 AMX196766:AMY196785 AWT196766:AWU196785 BGP196766:BGQ196785 BQL196766:BQM196785 CAH196766:CAI196785 CKD196766:CKE196785 CTZ196766:CUA196785 DDV196766:DDW196785 DNR196766:DNS196785 DXN196766:DXO196785 EHJ196766:EHK196785 ERF196766:ERG196785 FBB196766:FBC196785 FKX196766:FKY196785 FUT196766:FUU196785 GEP196766:GEQ196785 GOL196766:GOM196785 GYH196766:GYI196785 HID196766:HIE196785 HRZ196766:HSA196785 IBV196766:IBW196785 ILR196766:ILS196785 IVN196766:IVO196785 JFJ196766:JFK196785 JPF196766:JPG196785 JZB196766:JZC196785 KIX196766:KIY196785 KST196766:KSU196785 LCP196766:LCQ196785 LML196766:LMM196785 LWH196766:LWI196785 MGD196766:MGE196785 MPZ196766:MQA196785 MZV196766:MZW196785 NJR196766:NJS196785 NTN196766:NTO196785 ODJ196766:ODK196785 ONF196766:ONG196785 OXB196766:OXC196785 PGX196766:PGY196785 PQT196766:PQU196785 QAP196766:QAQ196785 QKL196766:QKM196785 QUH196766:QUI196785 RED196766:REE196785 RNZ196766:ROA196785 RXV196766:RXW196785 SHR196766:SHS196785 SRN196766:SRO196785 TBJ196766:TBK196785 TLF196766:TLG196785 TVB196766:TVC196785 UEX196766:UEY196785 UOT196766:UOU196785 UYP196766:UYQ196785 VIL196766:VIM196785 VSH196766:VSI196785 WCD196766:WCE196785 WLZ196766:WMA196785 WVV196766:WVW196785 N262325:O262344 JJ262302:JK262321 TF262302:TG262321 ADB262302:ADC262321 AMX262302:AMY262321 AWT262302:AWU262321 BGP262302:BGQ262321 BQL262302:BQM262321 CAH262302:CAI262321 CKD262302:CKE262321 CTZ262302:CUA262321 DDV262302:DDW262321 DNR262302:DNS262321 DXN262302:DXO262321 EHJ262302:EHK262321 ERF262302:ERG262321 FBB262302:FBC262321 FKX262302:FKY262321 FUT262302:FUU262321 GEP262302:GEQ262321 GOL262302:GOM262321 GYH262302:GYI262321 HID262302:HIE262321 HRZ262302:HSA262321 IBV262302:IBW262321 ILR262302:ILS262321 IVN262302:IVO262321 JFJ262302:JFK262321 JPF262302:JPG262321 JZB262302:JZC262321 KIX262302:KIY262321 KST262302:KSU262321 LCP262302:LCQ262321 LML262302:LMM262321 LWH262302:LWI262321 MGD262302:MGE262321 MPZ262302:MQA262321 MZV262302:MZW262321 NJR262302:NJS262321 NTN262302:NTO262321 ODJ262302:ODK262321 ONF262302:ONG262321 OXB262302:OXC262321 PGX262302:PGY262321 PQT262302:PQU262321 QAP262302:QAQ262321 QKL262302:QKM262321 QUH262302:QUI262321 RED262302:REE262321 RNZ262302:ROA262321 RXV262302:RXW262321 SHR262302:SHS262321 SRN262302:SRO262321 TBJ262302:TBK262321 TLF262302:TLG262321 TVB262302:TVC262321 UEX262302:UEY262321 UOT262302:UOU262321 UYP262302:UYQ262321 VIL262302:VIM262321 VSH262302:VSI262321 WCD262302:WCE262321 WLZ262302:WMA262321 WVV262302:WVW262321 N327861:O327880 JJ327838:JK327857 TF327838:TG327857 ADB327838:ADC327857 AMX327838:AMY327857 AWT327838:AWU327857 BGP327838:BGQ327857 BQL327838:BQM327857 CAH327838:CAI327857 CKD327838:CKE327857 CTZ327838:CUA327857 DDV327838:DDW327857 DNR327838:DNS327857 DXN327838:DXO327857 EHJ327838:EHK327857 ERF327838:ERG327857 FBB327838:FBC327857 FKX327838:FKY327857 FUT327838:FUU327857 GEP327838:GEQ327857 GOL327838:GOM327857 GYH327838:GYI327857 HID327838:HIE327857 HRZ327838:HSA327857 IBV327838:IBW327857 ILR327838:ILS327857 IVN327838:IVO327857 JFJ327838:JFK327857 JPF327838:JPG327857 JZB327838:JZC327857 KIX327838:KIY327857 KST327838:KSU327857 LCP327838:LCQ327857 LML327838:LMM327857 LWH327838:LWI327857 MGD327838:MGE327857 MPZ327838:MQA327857 MZV327838:MZW327857 NJR327838:NJS327857 NTN327838:NTO327857 ODJ327838:ODK327857 ONF327838:ONG327857 OXB327838:OXC327857 PGX327838:PGY327857 PQT327838:PQU327857 QAP327838:QAQ327857 QKL327838:QKM327857 QUH327838:QUI327857 RED327838:REE327857 RNZ327838:ROA327857 RXV327838:RXW327857 SHR327838:SHS327857 SRN327838:SRO327857 TBJ327838:TBK327857 TLF327838:TLG327857 TVB327838:TVC327857 UEX327838:UEY327857 UOT327838:UOU327857 UYP327838:UYQ327857 VIL327838:VIM327857 VSH327838:VSI327857 WCD327838:WCE327857 WLZ327838:WMA327857 WVV327838:WVW327857 N393397:O393416 JJ393374:JK393393 TF393374:TG393393 ADB393374:ADC393393 AMX393374:AMY393393 AWT393374:AWU393393 BGP393374:BGQ393393 BQL393374:BQM393393 CAH393374:CAI393393 CKD393374:CKE393393 CTZ393374:CUA393393 DDV393374:DDW393393 DNR393374:DNS393393 DXN393374:DXO393393 EHJ393374:EHK393393 ERF393374:ERG393393 FBB393374:FBC393393 FKX393374:FKY393393 FUT393374:FUU393393 GEP393374:GEQ393393 GOL393374:GOM393393 GYH393374:GYI393393 HID393374:HIE393393 HRZ393374:HSA393393 IBV393374:IBW393393 ILR393374:ILS393393 IVN393374:IVO393393 JFJ393374:JFK393393 JPF393374:JPG393393 JZB393374:JZC393393 KIX393374:KIY393393 KST393374:KSU393393 LCP393374:LCQ393393 LML393374:LMM393393 LWH393374:LWI393393 MGD393374:MGE393393 MPZ393374:MQA393393 MZV393374:MZW393393 NJR393374:NJS393393 NTN393374:NTO393393 ODJ393374:ODK393393 ONF393374:ONG393393 OXB393374:OXC393393 PGX393374:PGY393393 PQT393374:PQU393393 QAP393374:QAQ393393 QKL393374:QKM393393 QUH393374:QUI393393 RED393374:REE393393 RNZ393374:ROA393393 RXV393374:RXW393393 SHR393374:SHS393393 SRN393374:SRO393393 TBJ393374:TBK393393 TLF393374:TLG393393 TVB393374:TVC393393 UEX393374:UEY393393 UOT393374:UOU393393 UYP393374:UYQ393393 VIL393374:VIM393393 VSH393374:VSI393393 WCD393374:WCE393393 WLZ393374:WMA393393 WVV393374:WVW393393 N458933:O458952 JJ458910:JK458929 TF458910:TG458929 ADB458910:ADC458929 AMX458910:AMY458929 AWT458910:AWU458929 BGP458910:BGQ458929 BQL458910:BQM458929 CAH458910:CAI458929 CKD458910:CKE458929 CTZ458910:CUA458929 DDV458910:DDW458929 DNR458910:DNS458929 DXN458910:DXO458929 EHJ458910:EHK458929 ERF458910:ERG458929 FBB458910:FBC458929 FKX458910:FKY458929 FUT458910:FUU458929 GEP458910:GEQ458929 GOL458910:GOM458929 GYH458910:GYI458929 HID458910:HIE458929 HRZ458910:HSA458929 IBV458910:IBW458929 ILR458910:ILS458929 IVN458910:IVO458929 JFJ458910:JFK458929 JPF458910:JPG458929 JZB458910:JZC458929 KIX458910:KIY458929 KST458910:KSU458929 LCP458910:LCQ458929 LML458910:LMM458929 LWH458910:LWI458929 MGD458910:MGE458929 MPZ458910:MQA458929 MZV458910:MZW458929 NJR458910:NJS458929 NTN458910:NTO458929 ODJ458910:ODK458929 ONF458910:ONG458929 OXB458910:OXC458929 PGX458910:PGY458929 PQT458910:PQU458929 QAP458910:QAQ458929 QKL458910:QKM458929 QUH458910:QUI458929 RED458910:REE458929 RNZ458910:ROA458929 RXV458910:RXW458929 SHR458910:SHS458929 SRN458910:SRO458929 TBJ458910:TBK458929 TLF458910:TLG458929 TVB458910:TVC458929 UEX458910:UEY458929 UOT458910:UOU458929 UYP458910:UYQ458929 VIL458910:VIM458929 VSH458910:VSI458929 WCD458910:WCE458929 WLZ458910:WMA458929 WVV458910:WVW458929 N524469:O524488 JJ524446:JK524465 TF524446:TG524465 ADB524446:ADC524465 AMX524446:AMY524465 AWT524446:AWU524465 BGP524446:BGQ524465 BQL524446:BQM524465 CAH524446:CAI524465 CKD524446:CKE524465 CTZ524446:CUA524465 DDV524446:DDW524465 DNR524446:DNS524465 DXN524446:DXO524465 EHJ524446:EHK524465 ERF524446:ERG524465 FBB524446:FBC524465 FKX524446:FKY524465 FUT524446:FUU524465 GEP524446:GEQ524465 GOL524446:GOM524465 GYH524446:GYI524465 HID524446:HIE524465 HRZ524446:HSA524465 IBV524446:IBW524465 ILR524446:ILS524465 IVN524446:IVO524465 JFJ524446:JFK524465 JPF524446:JPG524465 JZB524446:JZC524465 KIX524446:KIY524465 KST524446:KSU524465 LCP524446:LCQ524465 LML524446:LMM524465 LWH524446:LWI524465 MGD524446:MGE524465 MPZ524446:MQA524465 MZV524446:MZW524465 NJR524446:NJS524465 NTN524446:NTO524465 ODJ524446:ODK524465 ONF524446:ONG524465 OXB524446:OXC524465 PGX524446:PGY524465 PQT524446:PQU524465 QAP524446:QAQ524465 QKL524446:QKM524465 QUH524446:QUI524465 RED524446:REE524465 RNZ524446:ROA524465 RXV524446:RXW524465 SHR524446:SHS524465 SRN524446:SRO524465 TBJ524446:TBK524465 TLF524446:TLG524465 TVB524446:TVC524465 UEX524446:UEY524465 UOT524446:UOU524465 UYP524446:UYQ524465 VIL524446:VIM524465 VSH524446:VSI524465 WCD524446:WCE524465 WLZ524446:WMA524465 WVV524446:WVW524465 N590005:O590024 JJ589982:JK590001 TF589982:TG590001 ADB589982:ADC590001 AMX589982:AMY590001 AWT589982:AWU590001 BGP589982:BGQ590001 BQL589982:BQM590001 CAH589982:CAI590001 CKD589982:CKE590001 CTZ589982:CUA590001 DDV589982:DDW590001 DNR589982:DNS590001 DXN589982:DXO590001 EHJ589982:EHK590001 ERF589982:ERG590001 FBB589982:FBC590001 FKX589982:FKY590001 FUT589982:FUU590001 GEP589982:GEQ590001 GOL589982:GOM590001 GYH589982:GYI590001 HID589982:HIE590001 HRZ589982:HSA590001 IBV589982:IBW590001 ILR589982:ILS590001 IVN589982:IVO590001 JFJ589982:JFK590001 JPF589982:JPG590001 JZB589982:JZC590001 KIX589982:KIY590001 KST589982:KSU590001 LCP589982:LCQ590001 LML589982:LMM590001 LWH589982:LWI590001 MGD589982:MGE590001 MPZ589982:MQA590001 MZV589982:MZW590001 NJR589982:NJS590001 NTN589982:NTO590001 ODJ589982:ODK590001 ONF589982:ONG590001 OXB589982:OXC590001 PGX589982:PGY590001 PQT589982:PQU590001 QAP589982:QAQ590001 QKL589982:QKM590001 QUH589982:QUI590001 RED589982:REE590001 RNZ589982:ROA590001 RXV589982:RXW590001 SHR589982:SHS590001 SRN589982:SRO590001 TBJ589982:TBK590001 TLF589982:TLG590001 TVB589982:TVC590001 UEX589982:UEY590001 UOT589982:UOU590001 UYP589982:UYQ590001 VIL589982:VIM590001 VSH589982:VSI590001 WCD589982:WCE590001 WLZ589982:WMA590001 WVV589982:WVW590001 N655541:O655560 JJ655518:JK655537 TF655518:TG655537 ADB655518:ADC655537 AMX655518:AMY655537 AWT655518:AWU655537 BGP655518:BGQ655537 BQL655518:BQM655537 CAH655518:CAI655537 CKD655518:CKE655537 CTZ655518:CUA655537 DDV655518:DDW655537 DNR655518:DNS655537 DXN655518:DXO655537 EHJ655518:EHK655537 ERF655518:ERG655537 FBB655518:FBC655537 FKX655518:FKY655537 FUT655518:FUU655537 GEP655518:GEQ655537 GOL655518:GOM655537 GYH655518:GYI655537 HID655518:HIE655537 HRZ655518:HSA655537 IBV655518:IBW655537 ILR655518:ILS655537 IVN655518:IVO655537 JFJ655518:JFK655537 JPF655518:JPG655537 JZB655518:JZC655537 KIX655518:KIY655537 KST655518:KSU655537 LCP655518:LCQ655537 LML655518:LMM655537 LWH655518:LWI655537 MGD655518:MGE655537 MPZ655518:MQA655537 MZV655518:MZW655537 NJR655518:NJS655537 NTN655518:NTO655537 ODJ655518:ODK655537 ONF655518:ONG655537 OXB655518:OXC655537 PGX655518:PGY655537 PQT655518:PQU655537 QAP655518:QAQ655537 QKL655518:QKM655537 QUH655518:QUI655537 RED655518:REE655537 RNZ655518:ROA655537 RXV655518:RXW655537 SHR655518:SHS655537 SRN655518:SRO655537 TBJ655518:TBK655537 TLF655518:TLG655537 TVB655518:TVC655537 UEX655518:UEY655537 UOT655518:UOU655537 UYP655518:UYQ655537 VIL655518:VIM655537 VSH655518:VSI655537 WCD655518:WCE655537 WLZ655518:WMA655537 WVV655518:WVW655537 N721077:O721096 JJ721054:JK721073 TF721054:TG721073 ADB721054:ADC721073 AMX721054:AMY721073 AWT721054:AWU721073 BGP721054:BGQ721073 BQL721054:BQM721073 CAH721054:CAI721073 CKD721054:CKE721073 CTZ721054:CUA721073 DDV721054:DDW721073 DNR721054:DNS721073 DXN721054:DXO721073 EHJ721054:EHK721073 ERF721054:ERG721073 FBB721054:FBC721073 FKX721054:FKY721073 FUT721054:FUU721073 GEP721054:GEQ721073 GOL721054:GOM721073 GYH721054:GYI721073 HID721054:HIE721073 HRZ721054:HSA721073 IBV721054:IBW721073 ILR721054:ILS721073 IVN721054:IVO721073 JFJ721054:JFK721073 JPF721054:JPG721073 JZB721054:JZC721073 KIX721054:KIY721073 KST721054:KSU721073 LCP721054:LCQ721073 LML721054:LMM721073 LWH721054:LWI721073 MGD721054:MGE721073 MPZ721054:MQA721073 MZV721054:MZW721073 NJR721054:NJS721073 NTN721054:NTO721073 ODJ721054:ODK721073 ONF721054:ONG721073 OXB721054:OXC721073 PGX721054:PGY721073 PQT721054:PQU721073 QAP721054:QAQ721073 QKL721054:QKM721073 QUH721054:QUI721073 RED721054:REE721073 RNZ721054:ROA721073 RXV721054:RXW721073 SHR721054:SHS721073 SRN721054:SRO721073 TBJ721054:TBK721073 TLF721054:TLG721073 TVB721054:TVC721073 UEX721054:UEY721073 UOT721054:UOU721073 UYP721054:UYQ721073 VIL721054:VIM721073 VSH721054:VSI721073 WCD721054:WCE721073 WLZ721054:WMA721073 WVV721054:WVW721073 N786613:O786632 JJ786590:JK786609 TF786590:TG786609 ADB786590:ADC786609 AMX786590:AMY786609 AWT786590:AWU786609 BGP786590:BGQ786609 BQL786590:BQM786609 CAH786590:CAI786609 CKD786590:CKE786609 CTZ786590:CUA786609 DDV786590:DDW786609 DNR786590:DNS786609 DXN786590:DXO786609 EHJ786590:EHK786609 ERF786590:ERG786609 FBB786590:FBC786609 FKX786590:FKY786609 FUT786590:FUU786609 GEP786590:GEQ786609 GOL786590:GOM786609 GYH786590:GYI786609 HID786590:HIE786609 HRZ786590:HSA786609 IBV786590:IBW786609 ILR786590:ILS786609 IVN786590:IVO786609 JFJ786590:JFK786609 JPF786590:JPG786609 JZB786590:JZC786609 KIX786590:KIY786609 KST786590:KSU786609 LCP786590:LCQ786609 LML786590:LMM786609 LWH786590:LWI786609 MGD786590:MGE786609 MPZ786590:MQA786609 MZV786590:MZW786609 NJR786590:NJS786609 NTN786590:NTO786609 ODJ786590:ODK786609 ONF786590:ONG786609 OXB786590:OXC786609 PGX786590:PGY786609 PQT786590:PQU786609 QAP786590:QAQ786609 QKL786590:QKM786609 QUH786590:QUI786609 RED786590:REE786609 RNZ786590:ROA786609 RXV786590:RXW786609 SHR786590:SHS786609 SRN786590:SRO786609 TBJ786590:TBK786609 TLF786590:TLG786609 TVB786590:TVC786609 UEX786590:UEY786609 UOT786590:UOU786609 UYP786590:UYQ786609 VIL786590:VIM786609 VSH786590:VSI786609 WCD786590:WCE786609 WLZ786590:WMA786609 WVV786590:WVW786609 N852149:O852168 JJ852126:JK852145 TF852126:TG852145 ADB852126:ADC852145 AMX852126:AMY852145 AWT852126:AWU852145 BGP852126:BGQ852145 BQL852126:BQM852145 CAH852126:CAI852145 CKD852126:CKE852145 CTZ852126:CUA852145 DDV852126:DDW852145 DNR852126:DNS852145 DXN852126:DXO852145 EHJ852126:EHK852145 ERF852126:ERG852145 FBB852126:FBC852145 FKX852126:FKY852145 FUT852126:FUU852145 GEP852126:GEQ852145 GOL852126:GOM852145 GYH852126:GYI852145 HID852126:HIE852145 HRZ852126:HSA852145 IBV852126:IBW852145 ILR852126:ILS852145 IVN852126:IVO852145 JFJ852126:JFK852145 JPF852126:JPG852145 JZB852126:JZC852145 KIX852126:KIY852145 KST852126:KSU852145 LCP852126:LCQ852145 LML852126:LMM852145 LWH852126:LWI852145 MGD852126:MGE852145 MPZ852126:MQA852145 MZV852126:MZW852145 NJR852126:NJS852145 NTN852126:NTO852145 ODJ852126:ODK852145 ONF852126:ONG852145 OXB852126:OXC852145 PGX852126:PGY852145 PQT852126:PQU852145 QAP852126:QAQ852145 QKL852126:QKM852145 QUH852126:QUI852145 RED852126:REE852145 RNZ852126:ROA852145 RXV852126:RXW852145 SHR852126:SHS852145 SRN852126:SRO852145 TBJ852126:TBK852145 TLF852126:TLG852145 TVB852126:TVC852145 UEX852126:UEY852145 UOT852126:UOU852145 UYP852126:UYQ852145 VIL852126:VIM852145 VSH852126:VSI852145 WCD852126:WCE852145 WLZ852126:WMA852145 WVV852126:WVW852145 N917685:O917704 JJ917662:JK917681 TF917662:TG917681 ADB917662:ADC917681 AMX917662:AMY917681 AWT917662:AWU917681 BGP917662:BGQ917681 BQL917662:BQM917681 CAH917662:CAI917681 CKD917662:CKE917681 CTZ917662:CUA917681 DDV917662:DDW917681 DNR917662:DNS917681 DXN917662:DXO917681 EHJ917662:EHK917681 ERF917662:ERG917681 FBB917662:FBC917681 FKX917662:FKY917681 FUT917662:FUU917681 GEP917662:GEQ917681 GOL917662:GOM917681 GYH917662:GYI917681 HID917662:HIE917681 HRZ917662:HSA917681 IBV917662:IBW917681 ILR917662:ILS917681 IVN917662:IVO917681 JFJ917662:JFK917681 JPF917662:JPG917681 JZB917662:JZC917681 KIX917662:KIY917681 KST917662:KSU917681 LCP917662:LCQ917681 LML917662:LMM917681 LWH917662:LWI917681 MGD917662:MGE917681 MPZ917662:MQA917681 MZV917662:MZW917681 NJR917662:NJS917681 NTN917662:NTO917681 ODJ917662:ODK917681 ONF917662:ONG917681 OXB917662:OXC917681 PGX917662:PGY917681 PQT917662:PQU917681 QAP917662:QAQ917681 QKL917662:QKM917681 QUH917662:QUI917681 RED917662:REE917681 RNZ917662:ROA917681 RXV917662:RXW917681 SHR917662:SHS917681 SRN917662:SRO917681 TBJ917662:TBK917681 TLF917662:TLG917681 TVB917662:TVC917681 UEX917662:UEY917681 UOT917662:UOU917681 UYP917662:UYQ917681 VIL917662:VIM917681 VSH917662:VSI917681 WCD917662:WCE917681 WLZ917662:WMA917681 WVV917662:WVW917681 N983221:O983240 JJ983198:JK983217 TF983198:TG983217 ADB983198:ADC983217 AMX983198:AMY983217 AWT983198:AWU983217 BGP983198:BGQ983217 BQL983198:BQM983217 CAH983198:CAI983217 CKD983198:CKE983217 CTZ983198:CUA983217 DDV983198:DDW983217 DNR983198:DNS983217 DXN983198:DXO983217 EHJ983198:EHK983217 ERF983198:ERG983217 FBB983198:FBC983217 FKX983198:FKY983217 FUT983198:FUU983217 GEP983198:GEQ983217 GOL983198:GOM983217 GYH983198:GYI983217 HID983198:HIE983217 HRZ983198:HSA983217 IBV983198:IBW983217 ILR983198:ILS983217 IVN983198:IVO983217 JFJ983198:JFK983217 JPF983198:JPG983217 JZB983198:JZC983217 KIX983198:KIY983217 KST983198:KSU983217 LCP983198:LCQ983217 LML983198:LMM983217 LWH983198:LWI983217 MGD983198:MGE983217 MPZ983198:MQA983217 MZV983198:MZW983217 NJR983198:NJS983217 NTN983198:NTO983217 ODJ983198:ODK983217 ONF983198:ONG983217 OXB983198:OXC983217 PGX983198:PGY983217 PQT983198:PQU983217 QAP983198:QAQ983217 QKL983198:QKM983217 QUH983198:QUI983217 RED983198:REE983217 RNZ983198:ROA983217 RXV983198:RXW983217 SHR983198:SHS983217 SRN983198:SRO983217 TBJ983198:TBK983217 TLF983198:TLG983217 TVB983198:TVC983217 UEX983198:UEY983217 UOT983198:UOU983217 UYP983198:UYQ983217 VIL983198:VIM983217 VSH983198:VSI983217 WCD983198:WCE983217 WLZ983198:WMA983217 WVV983198:WVW983217 R113:R144 JN113:JN144 TJ113:TJ144 ADF113:ADF144 ANB113:ANB144 AWX113:AWX144 BGT113:BGT144 BQP113:BQP144 CAL113:CAL144 CKH113:CKH144 CUD113:CUD144 DDZ113:DDZ144 DNV113:DNV144 DXR113:DXR144 EHN113:EHN144 ERJ113:ERJ144 FBF113:FBF144 FLB113:FLB144 FUX113:FUX144 GET113:GET144 GOP113:GOP144 GYL113:GYL144 HIH113:HIH144 HSD113:HSD144 IBZ113:IBZ144 ILV113:ILV144 IVR113:IVR144 JFN113:JFN144 JPJ113:JPJ144 JZF113:JZF144 KJB113:KJB144 KSX113:KSX144 LCT113:LCT144 LMP113:LMP144 LWL113:LWL144 MGH113:MGH144 MQD113:MQD144 MZZ113:MZZ144 NJV113:NJV144 NTR113:NTR144 ODN113:ODN144 ONJ113:ONJ144 OXF113:OXF144 PHB113:PHB144 PQX113:PQX144 QAT113:QAT144 QKP113:QKP144 QUL113:QUL144 REH113:REH144 ROD113:ROD144 RXZ113:RXZ144 SHV113:SHV144 SRR113:SRR144 TBN113:TBN144 TLJ113:TLJ144 TVF113:TVF144 UFB113:UFB144 UOX113:UOX144 UYT113:UYT144 VIP113:VIP144 VSL113:VSL144 WCH113:WCH144 WMD113:WMD144 WVZ113:WVZ144 R65672:R65703 JN65649:JN65680 TJ65649:TJ65680 ADF65649:ADF65680 ANB65649:ANB65680 AWX65649:AWX65680 BGT65649:BGT65680 BQP65649:BQP65680 CAL65649:CAL65680 CKH65649:CKH65680 CUD65649:CUD65680 DDZ65649:DDZ65680 DNV65649:DNV65680 DXR65649:DXR65680 EHN65649:EHN65680 ERJ65649:ERJ65680 FBF65649:FBF65680 FLB65649:FLB65680 FUX65649:FUX65680 GET65649:GET65680 GOP65649:GOP65680 GYL65649:GYL65680 HIH65649:HIH65680 HSD65649:HSD65680 IBZ65649:IBZ65680 ILV65649:ILV65680 IVR65649:IVR65680 JFN65649:JFN65680 JPJ65649:JPJ65680 JZF65649:JZF65680 KJB65649:KJB65680 KSX65649:KSX65680 LCT65649:LCT65680 LMP65649:LMP65680 LWL65649:LWL65680 MGH65649:MGH65680 MQD65649:MQD65680 MZZ65649:MZZ65680 NJV65649:NJV65680 NTR65649:NTR65680 ODN65649:ODN65680 ONJ65649:ONJ65680 OXF65649:OXF65680 PHB65649:PHB65680 PQX65649:PQX65680 QAT65649:QAT65680 QKP65649:QKP65680 QUL65649:QUL65680 REH65649:REH65680 ROD65649:ROD65680 RXZ65649:RXZ65680 SHV65649:SHV65680 SRR65649:SRR65680 TBN65649:TBN65680 TLJ65649:TLJ65680 TVF65649:TVF65680 UFB65649:UFB65680 UOX65649:UOX65680 UYT65649:UYT65680 VIP65649:VIP65680 VSL65649:VSL65680 WCH65649:WCH65680 WMD65649:WMD65680 WVZ65649:WVZ65680 R131208:R131239 JN131185:JN131216 TJ131185:TJ131216 ADF131185:ADF131216 ANB131185:ANB131216 AWX131185:AWX131216 BGT131185:BGT131216 BQP131185:BQP131216 CAL131185:CAL131216 CKH131185:CKH131216 CUD131185:CUD131216 DDZ131185:DDZ131216 DNV131185:DNV131216 DXR131185:DXR131216 EHN131185:EHN131216 ERJ131185:ERJ131216 FBF131185:FBF131216 FLB131185:FLB131216 FUX131185:FUX131216 GET131185:GET131216 GOP131185:GOP131216 GYL131185:GYL131216 HIH131185:HIH131216 HSD131185:HSD131216 IBZ131185:IBZ131216 ILV131185:ILV131216 IVR131185:IVR131216 JFN131185:JFN131216 JPJ131185:JPJ131216 JZF131185:JZF131216 KJB131185:KJB131216 KSX131185:KSX131216 LCT131185:LCT131216 LMP131185:LMP131216 LWL131185:LWL131216 MGH131185:MGH131216 MQD131185:MQD131216 MZZ131185:MZZ131216 NJV131185:NJV131216 NTR131185:NTR131216 ODN131185:ODN131216 ONJ131185:ONJ131216 OXF131185:OXF131216 PHB131185:PHB131216 PQX131185:PQX131216 QAT131185:QAT131216 QKP131185:QKP131216 QUL131185:QUL131216 REH131185:REH131216 ROD131185:ROD131216 RXZ131185:RXZ131216 SHV131185:SHV131216 SRR131185:SRR131216 TBN131185:TBN131216 TLJ131185:TLJ131216 TVF131185:TVF131216 UFB131185:UFB131216 UOX131185:UOX131216 UYT131185:UYT131216 VIP131185:VIP131216 VSL131185:VSL131216 WCH131185:WCH131216 WMD131185:WMD131216 WVZ131185:WVZ131216 R196744:R196775 JN196721:JN196752 TJ196721:TJ196752 ADF196721:ADF196752 ANB196721:ANB196752 AWX196721:AWX196752 BGT196721:BGT196752 BQP196721:BQP196752 CAL196721:CAL196752 CKH196721:CKH196752 CUD196721:CUD196752 DDZ196721:DDZ196752 DNV196721:DNV196752 DXR196721:DXR196752 EHN196721:EHN196752 ERJ196721:ERJ196752 FBF196721:FBF196752 FLB196721:FLB196752 FUX196721:FUX196752 GET196721:GET196752 GOP196721:GOP196752 GYL196721:GYL196752 HIH196721:HIH196752 HSD196721:HSD196752 IBZ196721:IBZ196752 ILV196721:ILV196752 IVR196721:IVR196752 JFN196721:JFN196752 JPJ196721:JPJ196752 JZF196721:JZF196752 KJB196721:KJB196752 KSX196721:KSX196752 LCT196721:LCT196752 LMP196721:LMP196752 LWL196721:LWL196752 MGH196721:MGH196752 MQD196721:MQD196752 MZZ196721:MZZ196752 NJV196721:NJV196752 NTR196721:NTR196752 ODN196721:ODN196752 ONJ196721:ONJ196752 OXF196721:OXF196752 PHB196721:PHB196752 PQX196721:PQX196752 QAT196721:QAT196752 QKP196721:QKP196752 QUL196721:QUL196752 REH196721:REH196752 ROD196721:ROD196752 RXZ196721:RXZ196752 SHV196721:SHV196752 SRR196721:SRR196752 TBN196721:TBN196752 TLJ196721:TLJ196752 TVF196721:TVF196752 UFB196721:UFB196752 UOX196721:UOX196752 UYT196721:UYT196752 VIP196721:VIP196752 VSL196721:VSL196752 WCH196721:WCH196752 WMD196721:WMD196752 WVZ196721:WVZ196752 R262280:R262311 JN262257:JN262288 TJ262257:TJ262288 ADF262257:ADF262288 ANB262257:ANB262288 AWX262257:AWX262288 BGT262257:BGT262288 BQP262257:BQP262288 CAL262257:CAL262288 CKH262257:CKH262288 CUD262257:CUD262288 DDZ262257:DDZ262288 DNV262257:DNV262288 DXR262257:DXR262288 EHN262257:EHN262288 ERJ262257:ERJ262288 FBF262257:FBF262288 FLB262257:FLB262288 FUX262257:FUX262288 GET262257:GET262288 GOP262257:GOP262288 GYL262257:GYL262288 HIH262257:HIH262288 HSD262257:HSD262288 IBZ262257:IBZ262288 ILV262257:ILV262288 IVR262257:IVR262288 JFN262257:JFN262288 JPJ262257:JPJ262288 JZF262257:JZF262288 KJB262257:KJB262288 KSX262257:KSX262288 LCT262257:LCT262288 LMP262257:LMP262288 LWL262257:LWL262288 MGH262257:MGH262288 MQD262257:MQD262288 MZZ262257:MZZ262288 NJV262257:NJV262288 NTR262257:NTR262288 ODN262257:ODN262288 ONJ262257:ONJ262288 OXF262257:OXF262288 PHB262257:PHB262288 PQX262257:PQX262288 QAT262257:QAT262288 QKP262257:QKP262288 QUL262257:QUL262288 REH262257:REH262288 ROD262257:ROD262288 RXZ262257:RXZ262288 SHV262257:SHV262288 SRR262257:SRR262288 TBN262257:TBN262288 TLJ262257:TLJ262288 TVF262257:TVF262288 UFB262257:UFB262288 UOX262257:UOX262288 UYT262257:UYT262288 VIP262257:VIP262288 VSL262257:VSL262288 WCH262257:WCH262288 WMD262257:WMD262288 WVZ262257:WVZ262288 R327816:R327847 JN327793:JN327824 TJ327793:TJ327824 ADF327793:ADF327824 ANB327793:ANB327824 AWX327793:AWX327824 BGT327793:BGT327824 BQP327793:BQP327824 CAL327793:CAL327824 CKH327793:CKH327824 CUD327793:CUD327824 DDZ327793:DDZ327824 DNV327793:DNV327824 DXR327793:DXR327824 EHN327793:EHN327824 ERJ327793:ERJ327824 FBF327793:FBF327824 FLB327793:FLB327824 FUX327793:FUX327824 GET327793:GET327824 GOP327793:GOP327824 GYL327793:GYL327824 HIH327793:HIH327824 HSD327793:HSD327824 IBZ327793:IBZ327824 ILV327793:ILV327824 IVR327793:IVR327824 JFN327793:JFN327824 JPJ327793:JPJ327824 JZF327793:JZF327824 KJB327793:KJB327824 KSX327793:KSX327824 LCT327793:LCT327824 LMP327793:LMP327824 LWL327793:LWL327824 MGH327793:MGH327824 MQD327793:MQD327824 MZZ327793:MZZ327824 NJV327793:NJV327824 NTR327793:NTR327824 ODN327793:ODN327824 ONJ327793:ONJ327824 OXF327793:OXF327824 PHB327793:PHB327824 PQX327793:PQX327824 QAT327793:QAT327824 QKP327793:QKP327824 QUL327793:QUL327824 REH327793:REH327824 ROD327793:ROD327824 RXZ327793:RXZ327824 SHV327793:SHV327824 SRR327793:SRR327824 TBN327793:TBN327824 TLJ327793:TLJ327824 TVF327793:TVF327824 UFB327793:UFB327824 UOX327793:UOX327824 UYT327793:UYT327824 VIP327793:VIP327824 VSL327793:VSL327824 WCH327793:WCH327824 WMD327793:WMD327824 WVZ327793:WVZ327824 R393352:R393383 JN393329:JN393360 TJ393329:TJ393360 ADF393329:ADF393360 ANB393329:ANB393360 AWX393329:AWX393360 BGT393329:BGT393360 BQP393329:BQP393360 CAL393329:CAL393360 CKH393329:CKH393360 CUD393329:CUD393360 DDZ393329:DDZ393360 DNV393329:DNV393360 DXR393329:DXR393360 EHN393329:EHN393360 ERJ393329:ERJ393360 FBF393329:FBF393360 FLB393329:FLB393360 FUX393329:FUX393360 GET393329:GET393360 GOP393329:GOP393360 GYL393329:GYL393360 HIH393329:HIH393360 HSD393329:HSD393360 IBZ393329:IBZ393360 ILV393329:ILV393360 IVR393329:IVR393360 JFN393329:JFN393360 JPJ393329:JPJ393360 JZF393329:JZF393360 KJB393329:KJB393360 KSX393329:KSX393360 LCT393329:LCT393360 LMP393329:LMP393360 LWL393329:LWL393360 MGH393329:MGH393360 MQD393329:MQD393360 MZZ393329:MZZ393360 NJV393329:NJV393360 NTR393329:NTR393360 ODN393329:ODN393360 ONJ393329:ONJ393360 OXF393329:OXF393360 PHB393329:PHB393360 PQX393329:PQX393360 QAT393329:QAT393360 QKP393329:QKP393360 QUL393329:QUL393360 REH393329:REH393360 ROD393329:ROD393360 RXZ393329:RXZ393360 SHV393329:SHV393360 SRR393329:SRR393360 TBN393329:TBN393360 TLJ393329:TLJ393360 TVF393329:TVF393360 UFB393329:UFB393360 UOX393329:UOX393360 UYT393329:UYT393360 VIP393329:VIP393360 VSL393329:VSL393360 WCH393329:WCH393360 WMD393329:WMD393360 WVZ393329:WVZ393360 R458888:R458919 JN458865:JN458896 TJ458865:TJ458896 ADF458865:ADF458896 ANB458865:ANB458896 AWX458865:AWX458896 BGT458865:BGT458896 BQP458865:BQP458896 CAL458865:CAL458896 CKH458865:CKH458896 CUD458865:CUD458896 DDZ458865:DDZ458896 DNV458865:DNV458896 DXR458865:DXR458896 EHN458865:EHN458896 ERJ458865:ERJ458896 FBF458865:FBF458896 FLB458865:FLB458896 FUX458865:FUX458896 GET458865:GET458896 GOP458865:GOP458896 GYL458865:GYL458896 HIH458865:HIH458896 HSD458865:HSD458896 IBZ458865:IBZ458896 ILV458865:ILV458896 IVR458865:IVR458896 JFN458865:JFN458896 JPJ458865:JPJ458896 JZF458865:JZF458896 KJB458865:KJB458896 KSX458865:KSX458896 LCT458865:LCT458896 LMP458865:LMP458896 LWL458865:LWL458896 MGH458865:MGH458896 MQD458865:MQD458896 MZZ458865:MZZ458896 NJV458865:NJV458896 NTR458865:NTR458896 ODN458865:ODN458896 ONJ458865:ONJ458896 OXF458865:OXF458896 PHB458865:PHB458896 PQX458865:PQX458896 QAT458865:QAT458896 QKP458865:QKP458896 QUL458865:QUL458896 REH458865:REH458896 ROD458865:ROD458896 RXZ458865:RXZ458896 SHV458865:SHV458896 SRR458865:SRR458896 TBN458865:TBN458896 TLJ458865:TLJ458896 TVF458865:TVF458896 UFB458865:UFB458896 UOX458865:UOX458896 UYT458865:UYT458896 VIP458865:VIP458896 VSL458865:VSL458896 WCH458865:WCH458896 WMD458865:WMD458896 WVZ458865:WVZ458896 R524424:R524455 JN524401:JN524432 TJ524401:TJ524432 ADF524401:ADF524432 ANB524401:ANB524432 AWX524401:AWX524432 BGT524401:BGT524432 BQP524401:BQP524432 CAL524401:CAL524432 CKH524401:CKH524432 CUD524401:CUD524432 DDZ524401:DDZ524432 DNV524401:DNV524432 DXR524401:DXR524432 EHN524401:EHN524432 ERJ524401:ERJ524432 FBF524401:FBF524432 FLB524401:FLB524432 FUX524401:FUX524432 GET524401:GET524432 GOP524401:GOP524432 GYL524401:GYL524432 HIH524401:HIH524432 HSD524401:HSD524432 IBZ524401:IBZ524432 ILV524401:ILV524432 IVR524401:IVR524432 JFN524401:JFN524432 JPJ524401:JPJ524432 JZF524401:JZF524432 KJB524401:KJB524432 KSX524401:KSX524432 LCT524401:LCT524432 LMP524401:LMP524432 LWL524401:LWL524432 MGH524401:MGH524432 MQD524401:MQD524432 MZZ524401:MZZ524432 NJV524401:NJV524432 NTR524401:NTR524432 ODN524401:ODN524432 ONJ524401:ONJ524432 OXF524401:OXF524432 PHB524401:PHB524432 PQX524401:PQX524432 QAT524401:QAT524432 QKP524401:QKP524432 QUL524401:QUL524432 REH524401:REH524432 ROD524401:ROD524432 RXZ524401:RXZ524432 SHV524401:SHV524432 SRR524401:SRR524432 TBN524401:TBN524432 TLJ524401:TLJ524432 TVF524401:TVF524432 UFB524401:UFB524432 UOX524401:UOX524432 UYT524401:UYT524432 VIP524401:VIP524432 VSL524401:VSL524432 WCH524401:WCH524432 WMD524401:WMD524432 WVZ524401:WVZ524432 R589960:R589991 JN589937:JN589968 TJ589937:TJ589968 ADF589937:ADF589968 ANB589937:ANB589968 AWX589937:AWX589968 BGT589937:BGT589968 BQP589937:BQP589968 CAL589937:CAL589968 CKH589937:CKH589968 CUD589937:CUD589968 DDZ589937:DDZ589968 DNV589937:DNV589968 DXR589937:DXR589968 EHN589937:EHN589968 ERJ589937:ERJ589968 FBF589937:FBF589968 FLB589937:FLB589968 FUX589937:FUX589968 GET589937:GET589968 GOP589937:GOP589968 GYL589937:GYL589968 HIH589937:HIH589968 HSD589937:HSD589968 IBZ589937:IBZ589968 ILV589937:ILV589968 IVR589937:IVR589968 JFN589937:JFN589968 JPJ589937:JPJ589968 JZF589937:JZF589968 KJB589937:KJB589968 KSX589937:KSX589968 LCT589937:LCT589968 LMP589937:LMP589968 LWL589937:LWL589968 MGH589937:MGH589968 MQD589937:MQD589968 MZZ589937:MZZ589968 NJV589937:NJV589968 NTR589937:NTR589968 ODN589937:ODN589968 ONJ589937:ONJ589968 OXF589937:OXF589968 PHB589937:PHB589968 PQX589937:PQX589968 QAT589937:QAT589968 QKP589937:QKP589968 QUL589937:QUL589968 REH589937:REH589968 ROD589937:ROD589968 RXZ589937:RXZ589968 SHV589937:SHV589968 SRR589937:SRR589968 TBN589937:TBN589968 TLJ589937:TLJ589968 TVF589937:TVF589968 UFB589937:UFB589968 UOX589937:UOX589968 UYT589937:UYT589968 VIP589937:VIP589968 VSL589937:VSL589968 WCH589937:WCH589968 WMD589937:WMD589968 WVZ589937:WVZ589968 R655496:R655527 JN655473:JN655504 TJ655473:TJ655504 ADF655473:ADF655504 ANB655473:ANB655504 AWX655473:AWX655504 BGT655473:BGT655504 BQP655473:BQP655504 CAL655473:CAL655504 CKH655473:CKH655504 CUD655473:CUD655504 DDZ655473:DDZ655504 DNV655473:DNV655504 DXR655473:DXR655504 EHN655473:EHN655504 ERJ655473:ERJ655504 FBF655473:FBF655504 FLB655473:FLB655504 FUX655473:FUX655504 GET655473:GET655504 GOP655473:GOP655504 GYL655473:GYL655504 HIH655473:HIH655504 HSD655473:HSD655504 IBZ655473:IBZ655504 ILV655473:ILV655504 IVR655473:IVR655504 JFN655473:JFN655504 JPJ655473:JPJ655504 JZF655473:JZF655504 KJB655473:KJB655504 KSX655473:KSX655504 LCT655473:LCT655504 LMP655473:LMP655504 LWL655473:LWL655504 MGH655473:MGH655504 MQD655473:MQD655504 MZZ655473:MZZ655504 NJV655473:NJV655504 NTR655473:NTR655504 ODN655473:ODN655504 ONJ655473:ONJ655504 OXF655473:OXF655504 PHB655473:PHB655504 PQX655473:PQX655504 QAT655473:QAT655504 QKP655473:QKP655504 QUL655473:QUL655504 REH655473:REH655504 ROD655473:ROD655504 RXZ655473:RXZ655504 SHV655473:SHV655504 SRR655473:SRR655504 TBN655473:TBN655504 TLJ655473:TLJ655504 TVF655473:TVF655504 UFB655473:UFB655504 UOX655473:UOX655504 UYT655473:UYT655504 VIP655473:VIP655504 VSL655473:VSL655504 WCH655473:WCH655504 WMD655473:WMD655504 WVZ655473:WVZ655504 R721032:R721063 JN721009:JN721040 TJ721009:TJ721040 ADF721009:ADF721040 ANB721009:ANB721040 AWX721009:AWX721040 BGT721009:BGT721040 BQP721009:BQP721040 CAL721009:CAL721040 CKH721009:CKH721040 CUD721009:CUD721040 DDZ721009:DDZ721040 DNV721009:DNV721040 DXR721009:DXR721040 EHN721009:EHN721040 ERJ721009:ERJ721040 FBF721009:FBF721040 FLB721009:FLB721040 FUX721009:FUX721040 GET721009:GET721040 GOP721009:GOP721040 GYL721009:GYL721040 HIH721009:HIH721040 HSD721009:HSD721040 IBZ721009:IBZ721040 ILV721009:ILV721040 IVR721009:IVR721040 JFN721009:JFN721040 JPJ721009:JPJ721040 JZF721009:JZF721040 KJB721009:KJB721040 KSX721009:KSX721040 LCT721009:LCT721040 LMP721009:LMP721040 LWL721009:LWL721040 MGH721009:MGH721040 MQD721009:MQD721040 MZZ721009:MZZ721040 NJV721009:NJV721040 NTR721009:NTR721040 ODN721009:ODN721040 ONJ721009:ONJ721040 OXF721009:OXF721040 PHB721009:PHB721040 PQX721009:PQX721040 QAT721009:QAT721040 QKP721009:QKP721040 QUL721009:QUL721040 REH721009:REH721040 ROD721009:ROD721040 RXZ721009:RXZ721040 SHV721009:SHV721040 SRR721009:SRR721040 TBN721009:TBN721040 TLJ721009:TLJ721040 TVF721009:TVF721040 UFB721009:UFB721040 UOX721009:UOX721040 UYT721009:UYT721040 VIP721009:VIP721040 VSL721009:VSL721040 WCH721009:WCH721040 WMD721009:WMD721040 WVZ721009:WVZ721040 R786568:R786599 JN786545:JN786576 TJ786545:TJ786576 ADF786545:ADF786576 ANB786545:ANB786576 AWX786545:AWX786576 BGT786545:BGT786576 BQP786545:BQP786576 CAL786545:CAL786576 CKH786545:CKH786576 CUD786545:CUD786576 DDZ786545:DDZ786576 DNV786545:DNV786576 DXR786545:DXR786576 EHN786545:EHN786576 ERJ786545:ERJ786576 FBF786545:FBF786576 FLB786545:FLB786576 FUX786545:FUX786576 GET786545:GET786576 GOP786545:GOP786576 GYL786545:GYL786576 HIH786545:HIH786576 HSD786545:HSD786576 IBZ786545:IBZ786576 ILV786545:ILV786576 IVR786545:IVR786576 JFN786545:JFN786576 JPJ786545:JPJ786576 JZF786545:JZF786576 KJB786545:KJB786576 KSX786545:KSX786576 LCT786545:LCT786576 LMP786545:LMP786576 LWL786545:LWL786576 MGH786545:MGH786576 MQD786545:MQD786576 MZZ786545:MZZ786576 NJV786545:NJV786576 NTR786545:NTR786576 ODN786545:ODN786576 ONJ786545:ONJ786576 OXF786545:OXF786576 PHB786545:PHB786576 PQX786545:PQX786576 QAT786545:QAT786576 QKP786545:QKP786576 QUL786545:QUL786576 REH786545:REH786576 ROD786545:ROD786576 RXZ786545:RXZ786576 SHV786545:SHV786576 SRR786545:SRR786576 TBN786545:TBN786576 TLJ786545:TLJ786576 TVF786545:TVF786576 UFB786545:UFB786576 UOX786545:UOX786576 UYT786545:UYT786576 VIP786545:VIP786576 VSL786545:VSL786576 WCH786545:WCH786576 WMD786545:WMD786576 WVZ786545:WVZ786576 R852104:R852135 JN852081:JN852112 TJ852081:TJ852112 ADF852081:ADF852112 ANB852081:ANB852112 AWX852081:AWX852112 BGT852081:BGT852112 BQP852081:BQP852112 CAL852081:CAL852112 CKH852081:CKH852112 CUD852081:CUD852112 DDZ852081:DDZ852112 DNV852081:DNV852112 DXR852081:DXR852112 EHN852081:EHN852112 ERJ852081:ERJ852112 FBF852081:FBF852112 FLB852081:FLB852112 FUX852081:FUX852112 GET852081:GET852112 GOP852081:GOP852112 GYL852081:GYL852112 HIH852081:HIH852112 HSD852081:HSD852112 IBZ852081:IBZ852112 ILV852081:ILV852112 IVR852081:IVR852112 JFN852081:JFN852112 JPJ852081:JPJ852112 JZF852081:JZF852112 KJB852081:KJB852112 KSX852081:KSX852112 LCT852081:LCT852112 LMP852081:LMP852112 LWL852081:LWL852112 MGH852081:MGH852112 MQD852081:MQD852112 MZZ852081:MZZ852112 NJV852081:NJV852112 NTR852081:NTR852112 ODN852081:ODN852112 ONJ852081:ONJ852112 OXF852081:OXF852112 PHB852081:PHB852112 PQX852081:PQX852112 QAT852081:QAT852112 QKP852081:QKP852112 QUL852081:QUL852112 REH852081:REH852112 ROD852081:ROD852112 RXZ852081:RXZ852112 SHV852081:SHV852112 SRR852081:SRR852112 TBN852081:TBN852112 TLJ852081:TLJ852112 TVF852081:TVF852112 UFB852081:UFB852112 UOX852081:UOX852112 UYT852081:UYT852112 VIP852081:VIP852112 VSL852081:VSL852112 WCH852081:WCH852112 WMD852081:WMD852112 WVZ852081:WVZ852112 R917640:R917671 JN917617:JN917648 TJ917617:TJ917648 ADF917617:ADF917648 ANB917617:ANB917648 AWX917617:AWX917648 BGT917617:BGT917648 BQP917617:BQP917648 CAL917617:CAL917648 CKH917617:CKH917648 CUD917617:CUD917648 DDZ917617:DDZ917648 DNV917617:DNV917648 DXR917617:DXR917648 EHN917617:EHN917648 ERJ917617:ERJ917648 FBF917617:FBF917648 FLB917617:FLB917648 FUX917617:FUX917648 GET917617:GET917648 GOP917617:GOP917648 GYL917617:GYL917648 HIH917617:HIH917648 HSD917617:HSD917648 IBZ917617:IBZ917648 ILV917617:ILV917648 IVR917617:IVR917648 JFN917617:JFN917648 JPJ917617:JPJ917648 JZF917617:JZF917648 KJB917617:KJB917648 KSX917617:KSX917648 LCT917617:LCT917648 LMP917617:LMP917648 LWL917617:LWL917648 MGH917617:MGH917648 MQD917617:MQD917648 MZZ917617:MZZ917648 NJV917617:NJV917648 NTR917617:NTR917648 ODN917617:ODN917648 ONJ917617:ONJ917648 OXF917617:OXF917648 PHB917617:PHB917648 PQX917617:PQX917648 QAT917617:QAT917648 QKP917617:QKP917648 QUL917617:QUL917648 REH917617:REH917648 ROD917617:ROD917648 RXZ917617:RXZ917648 SHV917617:SHV917648 SRR917617:SRR917648 TBN917617:TBN917648 TLJ917617:TLJ917648 TVF917617:TVF917648 UFB917617:UFB917648 UOX917617:UOX917648 UYT917617:UYT917648 VIP917617:VIP917648 VSL917617:VSL917648 WCH917617:WCH917648 WMD917617:WMD917648 WVZ917617:WVZ917648 R983176:R983207 JN983153:JN983184 TJ983153:TJ983184 ADF983153:ADF983184 ANB983153:ANB983184 AWX983153:AWX983184 BGT983153:BGT983184 BQP983153:BQP983184 CAL983153:CAL983184 CKH983153:CKH983184 CUD983153:CUD983184 DDZ983153:DDZ983184 DNV983153:DNV983184 DXR983153:DXR983184 EHN983153:EHN983184 ERJ983153:ERJ983184 FBF983153:FBF983184 FLB983153:FLB983184 FUX983153:FUX983184 GET983153:GET983184 GOP983153:GOP983184 GYL983153:GYL983184 HIH983153:HIH983184 HSD983153:HSD983184 IBZ983153:IBZ983184 ILV983153:ILV983184 IVR983153:IVR983184 JFN983153:JFN983184 JPJ983153:JPJ983184 JZF983153:JZF983184 KJB983153:KJB983184 KSX983153:KSX983184 LCT983153:LCT983184 LMP983153:LMP983184 LWL983153:LWL983184 MGH983153:MGH983184 MQD983153:MQD983184 MZZ983153:MZZ983184 NJV983153:NJV983184 NTR983153:NTR983184 ODN983153:ODN983184 ONJ983153:ONJ983184 OXF983153:OXF983184 PHB983153:PHB983184 PQX983153:PQX983184 QAT983153:QAT983184 QKP983153:QKP983184 QUL983153:QUL983184 REH983153:REH983184 ROD983153:ROD983184 RXZ983153:RXZ983184 SHV983153:SHV983184 SRR983153:SRR983184 TBN983153:TBN983184 TLJ983153:TLJ983184 TVF983153:TVF983184 UFB983153:UFB983184 UOX983153:UOX983184 UYT983153:UYT983184 VIP983153:VIP983184 VSL983153:VSL983184 WCH983153:WCH983184 WMD983153:WMD983184 WVZ983153:WVZ983184 R146:R147 JN146:JN147 TJ146:TJ147 ADF146:ADF147 ANB146:ANB147 AWX146:AWX147 BGT146:BGT147 BQP146:BQP147 CAL146:CAL147 CKH146:CKH147 CUD146:CUD147 DDZ146:DDZ147 DNV146:DNV147 DXR146:DXR147 EHN146:EHN147 ERJ146:ERJ147 FBF146:FBF147 FLB146:FLB147 FUX146:FUX147 GET146:GET147 GOP146:GOP147 GYL146:GYL147 HIH146:HIH147 HSD146:HSD147 IBZ146:IBZ147 ILV146:ILV147 IVR146:IVR147 JFN146:JFN147 JPJ146:JPJ147 JZF146:JZF147 KJB146:KJB147 KSX146:KSX147 LCT146:LCT147 LMP146:LMP147 LWL146:LWL147 MGH146:MGH147 MQD146:MQD147 MZZ146:MZZ147 NJV146:NJV147 NTR146:NTR147 ODN146:ODN147 ONJ146:ONJ147 OXF146:OXF147 PHB146:PHB147 PQX146:PQX147 QAT146:QAT147 QKP146:QKP147 QUL146:QUL147 REH146:REH147 ROD146:ROD147 RXZ146:RXZ147 SHV146:SHV147 SRR146:SRR147 TBN146:TBN147 TLJ146:TLJ147 TVF146:TVF147 UFB146:UFB147 UOX146:UOX147 UYT146:UYT147 VIP146:VIP147 VSL146:VSL147 WCH146:WCH147 WMD146:WMD147 WVZ146:WVZ147 R65705:R65706 JN65682:JN65683 TJ65682:TJ65683 ADF65682:ADF65683 ANB65682:ANB65683 AWX65682:AWX65683 BGT65682:BGT65683 BQP65682:BQP65683 CAL65682:CAL65683 CKH65682:CKH65683 CUD65682:CUD65683 DDZ65682:DDZ65683 DNV65682:DNV65683 DXR65682:DXR65683 EHN65682:EHN65683 ERJ65682:ERJ65683 FBF65682:FBF65683 FLB65682:FLB65683 FUX65682:FUX65683 GET65682:GET65683 GOP65682:GOP65683 GYL65682:GYL65683 HIH65682:HIH65683 HSD65682:HSD65683 IBZ65682:IBZ65683 ILV65682:ILV65683 IVR65682:IVR65683 JFN65682:JFN65683 JPJ65682:JPJ65683 JZF65682:JZF65683 KJB65682:KJB65683 KSX65682:KSX65683 LCT65682:LCT65683 LMP65682:LMP65683 LWL65682:LWL65683 MGH65682:MGH65683 MQD65682:MQD65683 MZZ65682:MZZ65683 NJV65682:NJV65683 NTR65682:NTR65683 ODN65682:ODN65683 ONJ65682:ONJ65683 OXF65682:OXF65683 PHB65682:PHB65683 PQX65682:PQX65683 QAT65682:QAT65683 QKP65682:QKP65683 QUL65682:QUL65683 REH65682:REH65683 ROD65682:ROD65683 RXZ65682:RXZ65683 SHV65682:SHV65683 SRR65682:SRR65683 TBN65682:TBN65683 TLJ65682:TLJ65683 TVF65682:TVF65683 UFB65682:UFB65683 UOX65682:UOX65683 UYT65682:UYT65683 VIP65682:VIP65683 VSL65682:VSL65683 WCH65682:WCH65683 WMD65682:WMD65683 WVZ65682:WVZ65683 R131241:R131242 JN131218:JN131219 TJ131218:TJ131219 ADF131218:ADF131219 ANB131218:ANB131219 AWX131218:AWX131219 BGT131218:BGT131219 BQP131218:BQP131219 CAL131218:CAL131219 CKH131218:CKH131219 CUD131218:CUD131219 DDZ131218:DDZ131219 DNV131218:DNV131219 DXR131218:DXR131219 EHN131218:EHN131219 ERJ131218:ERJ131219 FBF131218:FBF131219 FLB131218:FLB131219 FUX131218:FUX131219 GET131218:GET131219 GOP131218:GOP131219 GYL131218:GYL131219 HIH131218:HIH131219 HSD131218:HSD131219 IBZ131218:IBZ131219 ILV131218:ILV131219 IVR131218:IVR131219 JFN131218:JFN131219 JPJ131218:JPJ131219 JZF131218:JZF131219 KJB131218:KJB131219 KSX131218:KSX131219 LCT131218:LCT131219 LMP131218:LMP131219 LWL131218:LWL131219 MGH131218:MGH131219 MQD131218:MQD131219 MZZ131218:MZZ131219 NJV131218:NJV131219 NTR131218:NTR131219 ODN131218:ODN131219 ONJ131218:ONJ131219 OXF131218:OXF131219 PHB131218:PHB131219 PQX131218:PQX131219 QAT131218:QAT131219 QKP131218:QKP131219 QUL131218:QUL131219 REH131218:REH131219 ROD131218:ROD131219 RXZ131218:RXZ131219 SHV131218:SHV131219 SRR131218:SRR131219 TBN131218:TBN131219 TLJ131218:TLJ131219 TVF131218:TVF131219 UFB131218:UFB131219 UOX131218:UOX131219 UYT131218:UYT131219 VIP131218:VIP131219 VSL131218:VSL131219 WCH131218:WCH131219 WMD131218:WMD131219 WVZ131218:WVZ131219 R196777:R196778 JN196754:JN196755 TJ196754:TJ196755 ADF196754:ADF196755 ANB196754:ANB196755 AWX196754:AWX196755 BGT196754:BGT196755 BQP196754:BQP196755 CAL196754:CAL196755 CKH196754:CKH196755 CUD196754:CUD196755 DDZ196754:DDZ196755 DNV196754:DNV196755 DXR196754:DXR196755 EHN196754:EHN196755 ERJ196754:ERJ196755 FBF196754:FBF196755 FLB196754:FLB196755 FUX196754:FUX196755 GET196754:GET196755 GOP196754:GOP196755 GYL196754:GYL196755 HIH196754:HIH196755 HSD196754:HSD196755 IBZ196754:IBZ196755 ILV196754:ILV196755 IVR196754:IVR196755 JFN196754:JFN196755 JPJ196754:JPJ196755 JZF196754:JZF196755 KJB196754:KJB196755 KSX196754:KSX196755 LCT196754:LCT196755 LMP196754:LMP196755 LWL196754:LWL196755 MGH196754:MGH196755 MQD196754:MQD196755 MZZ196754:MZZ196755 NJV196754:NJV196755 NTR196754:NTR196755 ODN196754:ODN196755 ONJ196754:ONJ196755 OXF196754:OXF196755 PHB196754:PHB196755 PQX196754:PQX196755 QAT196754:QAT196755 QKP196754:QKP196755 QUL196754:QUL196755 REH196754:REH196755 ROD196754:ROD196755 RXZ196754:RXZ196755 SHV196754:SHV196755 SRR196754:SRR196755 TBN196754:TBN196755 TLJ196754:TLJ196755 TVF196754:TVF196755 UFB196754:UFB196755 UOX196754:UOX196755 UYT196754:UYT196755 VIP196754:VIP196755 VSL196754:VSL196755 WCH196754:WCH196755 WMD196754:WMD196755 WVZ196754:WVZ196755 R262313:R262314 JN262290:JN262291 TJ262290:TJ262291 ADF262290:ADF262291 ANB262290:ANB262291 AWX262290:AWX262291 BGT262290:BGT262291 BQP262290:BQP262291 CAL262290:CAL262291 CKH262290:CKH262291 CUD262290:CUD262291 DDZ262290:DDZ262291 DNV262290:DNV262291 DXR262290:DXR262291 EHN262290:EHN262291 ERJ262290:ERJ262291 FBF262290:FBF262291 FLB262290:FLB262291 FUX262290:FUX262291 GET262290:GET262291 GOP262290:GOP262291 GYL262290:GYL262291 HIH262290:HIH262291 HSD262290:HSD262291 IBZ262290:IBZ262291 ILV262290:ILV262291 IVR262290:IVR262291 JFN262290:JFN262291 JPJ262290:JPJ262291 JZF262290:JZF262291 KJB262290:KJB262291 KSX262290:KSX262291 LCT262290:LCT262291 LMP262290:LMP262291 LWL262290:LWL262291 MGH262290:MGH262291 MQD262290:MQD262291 MZZ262290:MZZ262291 NJV262290:NJV262291 NTR262290:NTR262291 ODN262290:ODN262291 ONJ262290:ONJ262291 OXF262290:OXF262291 PHB262290:PHB262291 PQX262290:PQX262291 QAT262290:QAT262291 QKP262290:QKP262291 QUL262290:QUL262291 REH262290:REH262291 ROD262290:ROD262291 RXZ262290:RXZ262291 SHV262290:SHV262291 SRR262290:SRR262291 TBN262290:TBN262291 TLJ262290:TLJ262291 TVF262290:TVF262291 UFB262290:UFB262291 UOX262290:UOX262291 UYT262290:UYT262291 VIP262290:VIP262291 VSL262290:VSL262291 WCH262290:WCH262291 WMD262290:WMD262291 WVZ262290:WVZ262291 R327849:R327850 JN327826:JN327827 TJ327826:TJ327827 ADF327826:ADF327827 ANB327826:ANB327827 AWX327826:AWX327827 BGT327826:BGT327827 BQP327826:BQP327827 CAL327826:CAL327827 CKH327826:CKH327827 CUD327826:CUD327827 DDZ327826:DDZ327827 DNV327826:DNV327827 DXR327826:DXR327827 EHN327826:EHN327827 ERJ327826:ERJ327827 FBF327826:FBF327827 FLB327826:FLB327827 FUX327826:FUX327827 GET327826:GET327827 GOP327826:GOP327827 GYL327826:GYL327827 HIH327826:HIH327827 HSD327826:HSD327827 IBZ327826:IBZ327827 ILV327826:ILV327827 IVR327826:IVR327827 JFN327826:JFN327827 JPJ327826:JPJ327827 JZF327826:JZF327827 KJB327826:KJB327827 KSX327826:KSX327827 LCT327826:LCT327827 LMP327826:LMP327827 LWL327826:LWL327827 MGH327826:MGH327827 MQD327826:MQD327827 MZZ327826:MZZ327827 NJV327826:NJV327827 NTR327826:NTR327827 ODN327826:ODN327827 ONJ327826:ONJ327827 OXF327826:OXF327827 PHB327826:PHB327827 PQX327826:PQX327827 QAT327826:QAT327827 QKP327826:QKP327827 QUL327826:QUL327827 REH327826:REH327827 ROD327826:ROD327827 RXZ327826:RXZ327827 SHV327826:SHV327827 SRR327826:SRR327827 TBN327826:TBN327827 TLJ327826:TLJ327827 TVF327826:TVF327827 UFB327826:UFB327827 UOX327826:UOX327827 UYT327826:UYT327827 VIP327826:VIP327827 VSL327826:VSL327827 WCH327826:WCH327827 WMD327826:WMD327827 WVZ327826:WVZ327827 R393385:R393386 JN393362:JN393363 TJ393362:TJ393363 ADF393362:ADF393363 ANB393362:ANB393363 AWX393362:AWX393363 BGT393362:BGT393363 BQP393362:BQP393363 CAL393362:CAL393363 CKH393362:CKH393363 CUD393362:CUD393363 DDZ393362:DDZ393363 DNV393362:DNV393363 DXR393362:DXR393363 EHN393362:EHN393363 ERJ393362:ERJ393363 FBF393362:FBF393363 FLB393362:FLB393363 FUX393362:FUX393363 GET393362:GET393363 GOP393362:GOP393363 GYL393362:GYL393363 HIH393362:HIH393363 HSD393362:HSD393363 IBZ393362:IBZ393363 ILV393362:ILV393363 IVR393362:IVR393363 JFN393362:JFN393363 JPJ393362:JPJ393363 JZF393362:JZF393363 KJB393362:KJB393363 KSX393362:KSX393363 LCT393362:LCT393363 LMP393362:LMP393363 LWL393362:LWL393363 MGH393362:MGH393363 MQD393362:MQD393363 MZZ393362:MZZ393363 NJV393362:NJV393363 NTR393362:NTR393363 ODN393362:ODN393363 ONJ393362:ONJ393363 OXF393362:OXF393363 PHB393362:PHB393363 PQX393362:PQX393363 QAT393362:QAT393363 QKP393362:QKP393363 QUL393362:QUL393363 REH393362:REH393363 ROD393362:ROD393363 RXZ393362:RXZ393363 SHV393362:SHV393363 SRR393362:SRR393363 TBN393362:TBN393363 TLJ393362:TLJ393363 TVF393362:TVF393363 UFB393362:UFB393363 UOX393362:UOX393363 UYT393362:UYT393363 VIP393362:VIP393363 VSL393362:VSL393363 WCH393362:WCH393363 WMD393362:WMD393363 WVZ393362:WVZ393363 R458921:R458922 JN458898:JN458899 TJ458898:TJ458899 ADF458898:ADF458899 ANB458898:ANB458899 AWX458898:AWX458899 BGT458898:BGT458899 BQP458898:BQP458899 CAL458898:CAL458899 CKH458898:CKH458899 CUD458898:CUD458899 DDZ458898:DDZ458899 DNV458898:DNV458899 DXR458898:DXR458899 EHN458898:EHN458899 ERJ458898:ERJ458899 FBF458898:FBF458899 FLB458898:FLB458899 FUX458898:FUX458899 GET458898:GET458899 GOP458898:GOP458899 GYL458898:GYL458899 HIH458898:HIH458899 HSD458898:HSD458899 IBZ458898:IBZ458899 ILV458898:ILV458899 IVR458898:IVR458899 JFN458898:JFN458899 JPJ458898:JPJ458899 JZF458898:JZF458899 KJB458898:KJB458899 KSX458898:KSX458899 LCT458898:LCT458899 LMP458898:LMP458899 LWL458898:LWL458899 MGH458898:MGH458899 MQD458898:MQD458899 MZZ458898:MZZ458899 NJV458898:NJV458899 NTR458898:NTR458899 ODN458898:ODN458899 ONJ458898:ONJ458899 OXF458898:OXF458899 PHB458898:PHB458899 PQX458898:PQX458899 QAT458898:QAT458899 QKP458898:QKP458899 QUL458898:QUL458899 REH458898:REH458899 ROD458898:ROD458899 RXZ458898:RXZ458899 SHV458898:SHV458899 SRR458898:SRR458899 TBN458898:TBN458899 TLJ458898:TLJ458899 TVF458898:TVF458899 UFB458898:UFB458899 UOX458898:UOX458899 UYT458898:UYT458899 VIP458898:VIP458899 VSL458898:VSL458899 WCH458898:WCH458899 WMD458898:WMD458899 WVZ458898:WVZ458899 R524457:R524458 JN524434:JN524435 TJ524434:TJ524435 ADF524434:ADF524435 ANB524434:ANB524435 AWX524434:AWX524435 BGT524434:BGT524435 BQP524434:BQP524435 CAL524434:CAL524435 CKH524434:CKH524435 CUD524434:CUD524435 DDZ524434:DDZ524435 DNV524434:DNV524435 DXR524434:DXR524435 EHN524434:EHN524435 ERJ524434:ERJ524435 FBF524434:FBF524435 FLB524434:FLB524435 FUX524434:FUX524435 GET524434:GET524435 GOP524434:GOP524435 GYL524434:GYL524435 HIH524434:HIH524435 HSD524434:HSD524435 IBZ524434:IBZ524435 ILV524434:ILV524435 IVR524434:IVR524435 JFN524434:JFN524435 JPJ524434:JPJ524435 JZF524434:JZF524435 KJB524434:KJB524435 KSX524434:KSX524435 LCT524434:LCT524435 LMP524434:LMP524435 LWL524434:LWL524435 MGH524434:MGH524435 MQD524434:MQD524435 MZZ524434:MZZ524435 NJV524434:NJV524435 NTR524434:NTR524435 ODN524434:ODN524435 ONJ524434:ONJ524435 OXF524434:OXF524435 PHB524434:PHB524435 PQX524434:PQX524435 QAT524434:QAT524435 QKP524434:QKP524435 QUL524434:QUL524435 REH524434:REH524435 ROD524434:ROD524435 RXZ524434:RXZ524435 SHV524434:SHV524435 SRR524434:SRR524435 TBN524434:TBN524435 TLJ524434:TLJ524435 TVF524434:TVF524435 UFB524434:UFB524435 UOX524434:UOX524435 UYT524434:UYT524435 VIP524434:VIP524435 VSL524434:VSL524435 WCH524434:WCH524435 WMD524434:WMD524435 WVZ524434:WVZ524435 R589993:R589994 JN589970:JN589971 TJ589970:TJ589971 ADF589970:ADF589971 ANB589970:ANB589971 AWX589970:AWX589971 BGT589970:BGT589971 BQP589970:BQP589971 CAL589970:CAL589971 CKH589970:CKH589971 CUD589970:CUD589971 DDZ589970:DDZ589971 DNV589970:DNV589971 DXR589970:DXR589971 EHN589970:EHN589971 ERJ589970:ERJ589971 FBF589970:FBF589971 FLB589970:FLB589971 FUX589970:FUX589971 GET589970:GET589971 GOP589970:GOP589971 GYL589970:GYL589971 HIH589970:HIH589971 HSD589970:HSD589971 IBZ589970:IBZ589971 ILV589970:ILV589971 IVR589970:IVR589971 JFN589970:JFN589971 JPJ589970:JPJ589971 JZF589970:JZF589971 KJB589970:KJB589971 KSX589970:KSX589971 LCT589970:LCT589971 LMP589970:LMP589971 LWL589970:LWL589971 MGH589970:MGH589971 MQD589970:MQD589971 MZZ589970:MZZ589971 NJV589970:NJV589971 NTR589970:NTR589971 ODN589970:ODN589971 ONJ589970:ONJ589971 OXF589970:OXF589971 PHB589970:PHB589971 PQX589970:PQX589971 QAT589970:QAT589971 QKP589970:QKP589971 QUL589970:QUL589971 REH589970:REH589971 ROD589970:ROD589971 RXZ589970:RXZ589971 SHV589970:SHV589971 SRR589970:SRR589971 TBN589970:TBN589971 TLJ589970:TLJ589971 TVF589970:TVF589971 UFB589970:UFB589971 UOX589970:UOX589971 UYT589970:UYT589971 VIP589970:VIP589971 VSL589970:VSL589971 WCH589970:WCH589971 WMD589970:WMD589971 WVZ589970:WVZ589971 R655529:R655530 JN655506:JN655507 TJ655506:TJ655507 ADF655506:ADF655507 ANB655506:ANB655507 AWX655506:AWX655507 BGT655506:BGT655507 BQP655506:BQP655507 CAL655506:CAL655507 CKH655506:CKH655507 CUD655506:CUD655507 DDZ655506:DDZ655507 DNV655506:DNV655507 DXR655506:DXR655507 EHN655506:EHN655507 ERJ655506:ERJ655507 FBF655506:FBF655507 FLB655506:FLB655507 FUX655506:FUX655507 GET655506:GET655507 GOP655506:GOP655507 GYL655506:GYL655507 HIH655506:HIH655507 HSD655506:HSD655507 IBZ655506:IBZ655507 ILV655506:ILV655507 IVR655506:IVR655507 JFN655506:JFN655507 JPJ655506:JPJ655507 JZF655506:JZF655507 KJB655506:KJB655507 KSX655506:KSX655507 LCT655506:LCT655507 LMP655506:LMP655507 LWL655506:LWL655507 MGH655506:MGH655507 MQD655506:MQD655507 MZZ655506:MZZ655507 NJV655506:NJV655507 NTR655506:NTR655507 ODN655506:ODN655507 ONJ655506:ONJ655507 OXF655506:OXF655507 PHB655506:PHB655507 PQX655506:PQX655507 QAT655506:QAT655507 QKP655506:QKP655507 QUL655506:QUL655507 REH655506:REH655507 ROD655506:ROD655507 RXZ655506:RXZ655507 SHV655506:SHV655507 SRR655506:SRR655507 TBN655506:TBN655507 TLJ655506:TLJ655507 TVF655506:TVF655507 UFB655506:UFB655507 UOX655506:UOX655507 UYT655506:UYT655507 VIP655506:VIP655507 VSL655506:VSL655507 WCH655506:WCH655507 WMD655506:WMD655507 WVZ655506:WVZ655507 R721065:R721066 JN721042:JN721043 TJ721042:TJ721043 ADF721042:ADF721043 ANB721042:ANB721043 AWX721042:AWX721043 BGT721042:BGT721043 BQP721042:BQP721043 CAL721042:CAL721043 CKH721042:CKH721043 CUD721042:CUD721043 DDZ721042:DDZ721043 DNV721042:DNV721043 DXR721042:DXR721043 EHN721042:EHN721043 ERJ721042:ERJ721043 FBF721042:FBF721043 FLB721042:FLB721043 FUX721042:FUX721043 GET721042:GET721043 GOP721042:GOP721043 GYL721042:GYL721043 HIH721042:HIH721043 HSD721042:HSD721043 IBZ721042:IBZ721043 ILV721042:ILV721043 IVR721042:IVR721043 JFN721042:JFN721043 JPJ721042:JPJ721043 JZF721042:JZF721043 KJB721042:KJB721043 KSX721042:KSX721043 LCT721042:LCT721043 LMP721042:LMP721043 LWL721042:LWL721043 MGH721042:MGH721043 MQD721042:MQD721043 MZZ721042:MZZ721043 NJV721042:NJV721043 NTR721042:NTR721043 ODN721042:ODN721043 ONJ721042:ONJ721043 OXF721042:OXF721043 PHB721042:PHB721043 PQX721042:PQX721043 QAT721042:QAT721043 QKP721042:QKP721043 QUL721042:QUL721043 REH721042:REH721043 ROD721042:ROD721043 RXZ721042:RXZ721043 SHV721042:SHV721043 SRR721042:SRR721043 TBN721042:TBN721043 TLJ721042:TLJ721043 TVF721042:TVF721043 UFB721042:UFB721043 UOX721042:UOX721043 UYT721042:UYT721043 VIP721042:VIP721043 VSL721042:VSL721043 WCH721042:WCH721043 WMD721042:WMD721043 WVZ721042:WVZ721043 R786601:R786602 JN786578:JN786579 TJ786578:TJ786579 ADF786578:ADF786579 ANB786578:ANB786579 AWX786578:AWX786579 BGT786578:BGT786579 BQP786578:BQP786579 CAL786578:CAL786579 CKH786578:CKH786579 CUD786578:CUD786579 DDZ786578:DDZ786579 DNV786578:DNV786579 DXR786578:DXR786579 EHN786578:EHN786579 ERJ786578:ERJ786579 FBF786578:FBF786579 FLB786578:FLB786579 FUX786578:FUX786579 GET786578:GET786579 GOP786578:GOP786579 GYL786578:GYL786579 HIH786578:HIH786579 HSD786578:HSD786579 IBZ786578:IBZ786579 ILV786578:ILV786579 IVR786578:IVR786579 JFN786578:JFN786579 JPJ786578:JPJ786579 JZF786578:JZF786579 KJB786578:KJB786579 KSX786578:KSX786579 LCT786578:LCT786579 LMP786578:LMP786579 LWL786578:LWL786579 MGH786578:MGH786579 MQD786578:MQD786579 MZZ786578:MZZ786579 NJV786578:NJV786579 NTR786578:NTR786579 ODN786578:ODN786579 ONJ786578:ONJ786579 OXF786578:OXF786579 PHB786578:PHB786579 PQX786578:PQX786579 QAT786578:QAT786579 QKP786578:QKP786579 QUL786578:QUL786579 REH786578:REH786579 ROD786578:ROD786579 RXZ786578:RXZ786579 SHV786578:SHV786579 SRR786578:SRR786579 TBN786578:TBN786579 TLJ786578:TLJ786579 TVF786578:TVF786579 UFB786578:UFB786579 UOX786578:UOX786579 UYT786578:UYT786579 VIP786578:VIP786579 VSL786578:VSL786579 WCH786578:WCH786579 WMD786578:WMD786579 WVZ786578:WVZ786579 R852137:R852138 JN852114:JN852115 TJ852114:TJ852115 ADF852114:ADF852115 ANB852114:ANB852115 AWX852114:AWX852115 BGT852114:BGT852115 BQP852114:BQP852115 CAL852114:CAL852115 CKH852114:CKH852115 CUD852114:CUD852115 DDZ852114:DDZ852115 DNV852114:DNV852115 DXR852114:DXR852115 EHN852114:EHN852115 ERJ852114:ERJ852115 FBF852114:FBF852115 FLB852114:FLB852115 FUX852114:FUX852115 GET852114:GET852115 GOP852114:GOP852115 GYL852114:GYL852115 HIH852114:HIH852115 HSD852114:HSD852115 IBZ852114:IBZ852115 ILV852114:ILV852115 IVR852114:IVR852115 JFN852114:JFN852115 JPJ852114:JPJ852115 JZF852114:JZF852115 KJB852114:KJB852115 KSX852114:KSX852115 LCT852114:LCT852115 LMP852114:LMP852115 LWL852114:LWL852115 MGH852114:MGH852115 MQD852114:MQD852115 MZZ852114:MZZ852115 NJV852114:NJV852115 NTR852114:NTR852115 ODN852114:ODN852115 ONJ852114:ONJ852115 OXF852114:OXF852115 PHB852114:PHB852115 PQX852114:PQX852115 QAT852114:QAT852115 QKP852114:QKP852115 QUL852114:QUL852115 REH852114:REH852115 ROD852114:ROD852115 RXZ852114:RXZ852115 SHV852114:SHV852115 SRR852114:SRR852115 TBN852114:TBN852115 TLJ852114:TLJ852115 TVF852114:TVF852115 UFB852114:UFB852115 UOX852114:UOX852115 UYT852114:UYT852115 VIP852114:VIP852115 VSL852114:VSL852115 WCH852114:WCH852115 WMD852114:WMD852115 WVZ852114:WVZ852115 R917673:R917674 JN917650:JN917651 TJ917650:TJ917651 ADF917650:ADF917651 ANB917650:ANB917651 AWX917650:AWX917651 BGT917650:BGT917651 BQP917650:BQP917651 CAL917650:CAL917651 CKH917650:CKH917651 CUD917650:CUD917651 DDZ917650:DDZ917651 DNV917650:DNV917651 DXR917650:DXR917651 EHN917650:EHN917651 ERJ917650:ERJ917651 FBF917650:FBF917651 FLB917650:FLB917651 FUX917650:FUX917651 GET917650:GET917651 GOP917650:GOP917651 GYL917650:GYL917651 HIH917650:HIH917651 HSD917650:HSD917651 IBZ917650:IBZ917651 ILV917650:ILV917651 IVR917650:IVR917651 JFN917650:JFN917651 JPJ917650:JPJ917651 JZF917650:JZF917651 KJB917650:KJB917651 KSX917650:KSX917651 LCT917650:LCT917651 LMP917650:LMP917651 LWL917650:LWL917651 MGH917650:MGH917651 MQD917650:MQD917651 MZZ917650:MZZ917651 NJV917650:NJV917651 NTR917650:NTR917651 ODN917650:ODN917651 ONJ917650:ONJ917651 OXF917650:OXF917651 PHB917650:PHB917651 PQX917650:PQX917651 QAT917650:QAT917651 QKP917650:QKP917651 QUL917650:QUL917651 REH917650:REH917651 ROD917650:ROD917651 RXZ917650:RXZ917651 SHV917650:SHV917651 SRR917650:SRR917651 TBN917650:TBN917651 TLJ917650:TLJ917651 TVF917650:TVF917651 UFB917650:UFB917651 UOX917650:UOX917651 UYT917650:UYT917651 VIP917650:VIP917651 VSL917650:VSL917651 WCH917650:WCH917651 WMD917650:WMD917651 WVZ917650:WVZ917651 R983209:R983210 JN983186:JN983187 TJ983186:TJ983187 ADF983186:ADF983187 ANB983186:ANB983187 AWX983186:AWX983187 BGT983186:BGT983187 BQP983186:BQP983187 CAL983186:CAL983187 CKH983186:CKH983187 CUD983186:CUD983187 DDZ983186:DDZ983187 DNV983186:DNV983187 DXR983186:DXR983187 EHN983186:EHN983187 ERJ983186:ERJ983187 FBF983186:FBF983187 FLB983186:FLB983187 FUX983186:FUX983187 GET983186:GET983187 GOP983186:GOP983187 GYL983186:GYL983187 HIH983186:HIH983187 HSD983186:HSD983187 IBZ983186:IBZ983187 ILV983186:ILV983187 IVR983186:IVR983187 JFN983186:JFN983187 JPJ983186:JPJ983187 JZF983186:JZF983187 KJB983186:KJB983187 KSX983186:KSX983187 LCT983186:LCT983187 LMP983186:LMP983187 LWL983186:LWL983187 MGH983186:MGH983187 MQD983186:MQD983187 MZZ983186:MZZ983187 NJV983186:NJV983187 NTR983186:NTR983187 ODN983186:ODN983187 ONJ983186:ONJ983187 OXF983186:OXF983187 PHB983186:PHB983187 PQX983186:PQX983187 QAT983186:QAT983187 QKP983186:QKP983187 QUL983186:QUL983187 REH983186:REH983187 ROD983186:ROD983187 RXZ983186:RXZ983187 SHV983186:SHV983187 SRR983186:SRR983187 TBN983186:TBN983187 TLJ983186:TLJ983187 TVF983186:TVF983187 UFB983186:UFB983187 UOX983186:UOX983187 UYT983186:UYT983187 VIP983186:VIP983187 VSL983186:VSL983187 WCH983186:WCH983187 WMD983186:WMD983187 WVZ983186:WVZ983187 H131 JD131 SZ131 ACV131 AMR131 AWN131 BGJ131 BQF131 CAB131 CJX131 CTT131 DDP131 DNL131 DXH131 EHD131 EQZ131 FAV131 FKR131 FUN131 GEJ131 GOF131 GYB131 HHX131 HRT131 IBP131 ILL131 IVH131 JFD131 JOZ131 JYV131 KIR131 KSN131 LCJ131 LMF131 LWB131 MFX131 MPT131 MZP131 NJL131 NTH131 ODD131 OMZ131 OWV131 PGR131 PQN131 QAJ131 QKF131 QUB131 RDX131 RNT131 RXP131 SHL131 SRH131 TBD131 TKZ131 TUV131 UER131 UON131 UYJ131 VIF131 VSB131 WBX131 WLT131 WVP131 H65690 JD65667 SZ65667 ACV65667 AMR65667 AWN65667 BGJ65667 BQF65667 CAB65667 CJX65667 CTT65667 DDP65667 DNL65667 DXH65667 EHD65667 EQZ65667 FAV65667 FKR65667 FUN65667 GEJ65667 GOF65667 GYB65667 HHX65667 HRT65667 IBP65667 ILL65667 IVH65667 JFD65667 JOZ65667 JYV65667 KIR65667 KSN65667 LCJ65667 LMF65667 LWB65667 MFX65667 MPT65667 MZP65667 NJL65667 NTH65667 ODD65667 OMZ65667 OWV65667 PGR65667 PQN65667 QAJ65667 QKF65667 QUB65667 RDX65667 RNT65667 RXP65667 SHL65667 SRH65667 TBD65667 TKZ65667 TUV65667 UER65667 UON65667 UYJ65667 VIF65667 VSB65667 WBX65667 WLT65667 WVP65667 H131226 JD131203 SZ131203 ACV131203 AMR131203 AWN131203 BGJ131203 BQF131203 CAB131203 CJX131203 CTT131203 DDP131203 DNL131203 DXH131203 EHD131203 EQZ131203 FAV131203 FKR131203 FUN131203 GEJ131203 GOF131203 GYB131203 HHX131203 HRT131203 IBP131203 ILL131203 IVH131203 JFD131203 JOZ131203 JYV131203 KIR131203 KSN131203 LCJ131203 LMF131203 LWB131203 MFX131203 MPT131203 MZP131203 NJL131203 NTH131203 ODD131203 OMZ131203 OWV131203 PGR131203 PQN131203 QAJ131203 QKF131203 QUB131203 RDX131203 RNT131203 RXP131203 SHL131203 SRH131203 TBD131203 TKZ131203 TUV131203 UER131203 UON131203 UYJ131203 VIF131203 VSB131203 WBX131203 WLT131203 WVP131203 H196762 JD196739 SZ196739 ACV196739 AMR196739 AWN196739 BGJ196739 BQF196739 CAB196739 CJX196739 CTT196739 DDP196739 DNL196739 DXH196739 EHD196739 EQZ196739 FAV196739 FKR196739 FUN196739 GEJ196739 GOF196739 GYB196739 HHX196739 HRT196739 IBP196739 ILL196739 IVH196739 JFD196739 JOZ196739 JYV196739 KIR196739 KSN196739 LCJ196739 LMF196739 LWB196739 MFX196739 MPT196739 MZP196739 NJL196739 NTH196739 ODD196739 OMZ196739 OWV196739 PGR196739 PQN196739 QAJ196739 QKF196739 QUB196739 RDX196739 RNT196739 RXP196739 SHL196739 SRH196739 TBD196739 TKZ196739 TUV196739 UER196739 UON196739 UYJ196739 VIF196739 VSB196739 WBX196739 WLT196739 WVP196739 H262298 JD262275 SZ262275 ACV262275 AMR262275 AWN262275 BGJ262275 BQF262275 CAB262275 CJX262275 CTT262275 DDP262275 DNL262275 DXH262275 EHD262275 EQZ262275 FAV262275 FKR262275 FUN262275 GEJ262275 GOF262275 GYB262275 HHX262275 HRT262275 IBP262275 ILL262275 IVH262275 JFD262275 JOZ262275 JYV262275 KIR262275 KSN262275 LCJ262275 LMF262275 LWB262275 MFX262275 MPT262275 MZP262275 NJL262275 NTH262275 ODD262275 OMZ262275 OWV262275 PGR262275 PQN262275 QAJ262275 QKF262275 QUB262275 RDX262275 RNT262275 RXP262275 SHL262275 SRH262275 TBD262275 TKZ262275 TUV262275 UER262275 UON262275 UYJ262275 VIF262275 VSB262275 WBX262275 WLT262275 WVP262275 H327834 JD327811 SZ327811 ACV327811 AMR327811 AWN327811 BGJ327811 BQF327811 CAB327811 CJX327811 CTT327811 DDP327811 DNL327811 DXH327811 EHD327811 EQZ327811 FAV327811 FKR327811 FUN327811 GEJ327811 GOF327811 GYB327811 HHX327811 HRT327811 IBP327811 ILL327811 IVH327811 JFD327811 JOZ327811 JYV327811 KIR327811 KSN327811 LCJ327811 LMF327811 LWB327811 MFX327811 MPT327811 MZP327811 NJL327811 NTH327811 ODD327811 OMZ327811 OWV327811 PGR327811 PQN327811 QAJ327811 QKF327811 QUB327811 RDX327811 RNT327811 RXP327811 SHL327811 SRH327811 TBD327811 TKZ327811 TUV327811 UER327811 UON327811 UYJ327811 VIF327811 VSB327811 WBX327811 WLT327811 WVP327811 H393370 JD393347 SZ393347 ACV393347 AMR393347 AWN393347 BGJ393347 BQF393347 CAB393347 CJX393347 CTT393347 DDP393347 DNL393347 DXH393347 EHD393347 EQZ393347 FAV393347 FKR393347 FUN393347 GEJ393347 GOF393347 GYB393347 HHX393347 HRT393347 IBP393347 ILL393347 IVH393347 JFD393347 JOZ393347 JYV393347 KIR393347 KSN393347 LCJ393347 LMF393347 LWB393347 MFX393347 MPT393347 MZP393347 NJL393347 NTH393347 ODD393347 OMZ393347 OWV393347 PGR393347 PQN393347 QAJ393347 QKF393347 QUB393347 RDX393347 RNT393347 RXP393347 SHL393347 SRH393347 TBD393347 TKZ393347 TUV393347 UER393347 UON393347 UYJ393347 VIF393347 VSB393347 WBX393347 WLT393347 WVP393347 H458906 JD458883 SZ458883 ACV458883 AMR458883 AWN458883 BGJ458883 BQF458883 CAB458883 CJX458883 CTT458883 DDP458883 DNL458883 DXH458883 EHD458883 EQZ458883 FAV458883 FKR458883 FUN458883 GEJ458883 GOF458883 GYB458883 HHX458883 HRT458883 IBP458883 ILL458883 IVH458883 JFD458883 JOZ458883 JYV458883 KIR458883 KSN458883 LCJ458883 LMF458883 LWB458883 MFX458883 MPT458883 MZP458883 NJL458883 NTH458883 ODD458883 OMZ458883 OWV458883 PGR458883 PQN458883 QAJ458883 QKF458883 QUB458883 RDX458883 RNT458883 RXP458883 SHL458883 SRH458883 TBD458883 TKZ458883 TUV458883 UER458883 UON458883 UYJ458883 VIF458883 VSB458883 WBX458883 WLT458883 WVP458883 H524442 JD524419 SZ524419 ACV524419 AMR524419 AWN524419 BGJ524419 BQF524419 CAB524419 CJX524419 CTT524419 DDP524419 DNL524419 DXH524419 EHD524419 EQZ524419 FAV524419 FKR524419 FUN524419 GEJ524419 GOF524419 GYB524419 HHX524419 HRT524419 IBP524419 ILL524419 IVH524419 JFD524419 JOZ524419 JYV524419 KIR524419 KSN524419 LCJ524419 LMF524419 LWB524419 MFX524419 MPT524419 MZP524419 NJL524419 NTH524419 ODD524419 OMZ524419 OWV524419 PGR524419 PQN524419 QAJ524419 QKF524419 QUB524419 RDX524419 RNT524419 RXP524419 SHL524419 SRH524419 TBD524419 TKZ524419 TUV524419 UER524419 UON524419 UYJ524419 VIF524419 VSB524419 WBX524419 WLT524419 WVP524419 H589978 JD589955 SZ589955 ACV589955 AMR589955 AWN589955 BGJ589955 BQF589955 CAB589955 CJX589955 CTT589955 DDP589955 DNL589955 DXH589955 EHD589955 EQZ589955 FAV589955 FKR589955 FUN589955 GEJ589955 GOF589955 GYB589955 HHX589955 HRT589955 IBP589955 ILL589955 IVH589955 JFD589955 JOZ589955 JYV589955 KIR589955 KSN589955 LCJ589955 LMF589955 LWB589955 MFX589955 MPT589955 MZP589955 NJL589955 NTH589955 ODD589955 OMZ589955 OWV589955 PGR589955 PQN589955 QAJ589955 QKF589955 QUB589955 RDX589955 RNT589955 RXP589955 SHL589955 SRH589955 TBD589955 TKZ589955 TUV589955 UER589955 UON589955 UYJ589955 VIF589955 VSB589955 WBX589955 WLT589955 WVP589955 H655514 JD655491 SZ655491 ACV655491 AMR655491 AWN655491 BGJ655491 BQF655491 CAB655491 CJX655491 CTT655491 DDP655491 DNL655491 DXH655491 EHD655491 EQZ655491 FAV655491 FKR655491 FUN655491 GEJ655491 GOF655491 GYB655491 HHX655491 HRT655491 IBP655491 ILL655491 IVH655491 JFD655491 JOZ655491 JYV655491 KIR655491 KSN655491 LCJ655491 LMF655491 LWB655491 MFX655491 MPT655491 MZP655491 NJL655491 NTH655491 ODD655491 OMZ655491 OWV655491 PGR655491 PQN655491 QAJ655491 QKF655491 QUB655491 RDX655491 RNT655491 RXP655491 SHL655491 SRH655491 TBD655491 TKZ655491 TUV655491 UER655491 UON655491 UYJ655491 VIF655491 VSB655491 WBX655491 WLT655491 WVP655491 H721050 JD721027 SZ721027 ACV721027 AMR721027 AWN721027 BGJ721027 BQF721027 CAB721027 CJX721027 CTT721027 DDP721027 DNL721027 DXH721027 EHD721027 EQZ721027 FAV721027 FKR721027 FUN721027 GEJ721027 GOF721027 GYB721027 HHX721027 HRT721027 IBP721027 ILL721027 IVH721027 JFD721027 JOZ721027 JYV721027 KIR721027 KSN721027 LCJ721027 LMF721027 LWB721027 MFX721027 MPT721027 MZP721027 NJL721027 NTH721027 ODD721027 OMZ721027 OWV721027 PGR721027 PQN721027 QAJ721027 QKF721027 QUB721027 RDX721027 RNT721027 RXP721027 SHL721027 SRH721027 TBD721027 TKZ721027 TUV721027 UER721027 UON721027 UYJ721027 VIF721027 VSB721027 WBX721027 WLT721027 WVP721027 H786586 JD786563 SZ786563 ACV786563 AMR786563 AWN786563 BGJ786563 BQF786563 CAB786563 CJX786563 CTT786563 DDP786563 DNL786563 DXH786563 EHD786563 EQZ786563 FAV786563 FKR786563 FUN786563 GEJ786563 GOF786563 GYB786563 HHX786563 HRT786563 IBP786563 ILL786563 IVH786563 JFD786563 JOZ786563 JYV786563 KIR786563 KSN786563 LCJ786563 LMF786563 LWB786563 MFX786563 MPT786563 MZP786563 NJL786563 NTH786563 ODD786563 OMZ786563 OWV786563 PGR786563 PQN786563 QAJ786563 QKF786563 QUB786563 RDX786563 RNT786563 RXP786563 SHL786563 SRH786563 TBD786563 TKZ786563 TUV786563 UER786563 UON786563 UYJ786563 VIF786563 VSB786563 WBX786563 WLT786563 WVP786563 H852122 JD852099 SZ852099 ACV852099 AMR852099 AWN852099 BGJ852099 BQF852099 CAB852099 CJX852099 CTT852099 DDP852099 DNL852099 DXH852099 EHD852099 EQZ852099 FAV852099 FKR852099 FUN852099 GEJ852099 GOF852099 GYB852099 HHX852099 HRT852099 IBP852099 ILL852099 IVH852099 JFD852099 JOZ852099 JYV852099 KIR852099 KSN852099 LCJ852099 LMF852099 LWB852099 MFX852099 MPT852099 MZP852099 NJL852099 NTH852099 ODD852099 OMZ852099 OWV852099 PGR852099 PQN852099 QAJ852099 QKF852099 QUB852099 RDX852099 RNT852099 RXP852099 SHL852099 SRH852099 TBD852099 TKZ852099 TUV852099 UER852099 UON852099 UYJ852099 VIF852099 VSB852099 WBX852099 WLT852099 WVP852099 H917658 JD917635 SZ917635 ACV917635 AMR917635 AWN917635 BGJ917635 BQF917635 CAB917635 CJX917635 CTT917635 DDP917635 DNL917635 DXH917635 EHD917635 EQZ917635 FAV917635 FKR917635 FUN917635 GEJ917635 GOF917635 GYB917635 HHX917635 HRT917635 IBP917635 ILL917635 IVH917635 JFD917635 JOZ917635 JYV917635 KIR917635 KSN917635 LCJ917635 LMF917635 LWB917635 MFX917635 MPT917635 MZP917635 NJL917635 NTH917635 ODD917635 OMZ917635 OWV917635 PGR917635 PQN917635 QAJ917635 QKF917635 QUB917635 RDX917635 RNT917635 RXP917635 SHL917635 SRH917635 TBD917635 TKZ917635 TUV917635 UER917635 UON917635 UYJ917635 VIF917635 VSB917635 WBX917635 WLT917635 WVP917635 H983194 JD983171 SZ983171 ACV983171 AMR983171 AWN983171 BGJ983171 BQF983171 CAB983171 CJX983171 CTT983171 DDP983171 DNL983171 DXH983171 EHD983171 EQZ983171 FAV983171 FKR983171 FUN983171 GEJ983171 GOF983171 GYB983171 HHX983171 HRT983171 IBP983171 ILL983171 IVH983171 JFD983171 JOZ983171 JYV983171 KIR983171 KSN983171 LCJ983171 LMF983171 LWB983171 MFX983171 MPT983171 MZP983171 NJL983171 NTH983171 ODD983171 OMZ983171 OWV983171 PGR983171 PQN983171 QAJ983171 QKF983171 QUB983171 RDX983171 RNT983171 RXP983171 SHL983171 SRH983171 TBD983171 TKZ983171 TUV983171 UER983171 UON983171 UYJ983171 VIF983171 VSB983171 WBX983171 WLT983171 WVP983171 WVQ983153:WVQ983157 IZ40:IZ73 SV40:SV73 ACR40:ACR73 AMN40:AMN73 AWJ40:AWJ73 BGF40:BGF73 BQB40:BQB73 BZX40:BZX73 CJT40:CJT73 CTP40:CTP73 DDL40:DDL73 DNH40:DNH73 DXD40:DXD73 EGZ40:EGZ73 EQV40:EQV73 FAR40:FAR73 FKN40:FKN73 FUJ40:FUJ73 GEF40:GEF73 GOB40:GOB73 GXX40:GXX73 HHT40:HHT73 HRP40:HRP73 IBL40:IBL73 ILH40:ILH73 IVD40:IVD73 JEZ40:JEZ73 JOV40:JOV73 JYR40:JYR73 KIN40:KIN73 KSJ40:KSJ73 LCF40:LCF73 LMB40:LMB73 LVX40:LVX73 MFT40:MFT73 MPP40:MPP73 MZL40:MZL73 NJH40:NJH73 NTD40:NTD73 OCZ40:OCZ73 OMV40:OMV73 OWR40:OWR73 PGN40:PGN73 PQJ40:PQJ73 QAF40:QAF73 QKB40:QKB73 QTX40:QTX73 RDT40:RDT73 RNP40:RNP73 RXL40:RXL73 SHH40:SHH73 SRD40:SRD73 TAZ40:TAZ73 TKV40:TKV73 TUR40:TUR73 UEN40:UEN73 UOJ40:UOJ73 UYF40:UYF73 VIB40:VIB73 VRX40:VRX73 WBT40:WBT73 WLP40:WLP73 WVL40:WVL73 D65599:D65631 IZ65576:IZ65608 SV65576:SV65608 ACR65576:ACR65608 AMN65576:AMN65608 AWJ65576:AWJ65608 BGF65576:BGF65608 BQB65576:BQB65608 BZX65576:BZX65608 CJT65576:CJT65608 CTP65576:CTP65608 DDL65576:DDL65608 DNH65576:DNH65608 DXD65576:DXD65608 EGZ65576:EGZ65608 EQV65576:EQV65608 FAR65576:FAR65608 FKN65576:FKN65608 FUJ65576:FUJ65608 GEF65576:GEF65608 GOB65576:GOB65608 GXX65576:GXX65608 HHT65576:HHT65608 HRP65576:HRP65608 IBL65576:IBL65608 ILH65576:ILH65608 IVD65576:IVD65608 JEZ65576:JEZ65608 JOV65576:JOV65608 JYR65576:JYR65608 KIN65576:KIN65608 KSJ65576:KSJ65608 LCF65576:LCF65608 LMB65576:LMB65608 LVX65576:LVX65608 MFT65576:MFT65608 MPP65576:MPP65608 MZL65576:MZL65608 NJH65576:NJH65608 NTD65576:NTD65608 OCZ65576:OCZ65608 OMV65576:OMV65608 OWR65576:OWR65608 PGN65576:PGN65608 PQJ65576:PQJ65608 QAF65576:QAF65608 QKB65576:QKB65608 QTX65576:QTX65608 RDT65576:RDT65608 RNP65576:RNP65608 RXL65576:RXL65608 SHH65576:SHH65608 SRD65576:SRD65608 TAZ65576:TAZ65608 TKV65576:TKV65608 TUR65576:TUR65608 UEN65576:UEN65608 UOJ65576:UOJ65608 UYF65576:UYF65608 VIB65576:VIB65608 VRX65576:VRX65608 WBT65576:WBT65608 WLP65576:WLP65608 WVL65576:WVL65608 D131135:D131167 IZ131112:IZ131144 SV131112:SV131144 ACR131112:ACR131144 AMN131112:AMN131144 AWJ131112:AWJ131144 BGF131112:BGF131144 BQB131112:BQB131144 BZX131112:BZX131144 CJT131112:CJT131144 CTP131112:CTP131144 DDL131112:DDL131144 DNH131112:DNH131144 DXD131112:DXD131144 EGZ131112:EGZ131144 EQV131112:EQV131144 FAR131112:FAR131144 FKN131112:FKN131144 FUJ131112:FUJ131144 GEF131112:GEF131144 GOB131112:GOB131144 GXX131112:GXX131144 HHT131112:HHT131144 HRP131112:HRP131144 IBL131112:IBL131144 ILH131112:ILH131144 IVD131112:IVD131144 JEZ131112:JEZ131144 JOV131112:JOV131144 JYR131112:JYR131144 KIN131112:KIN131144 KSJ131112:KSJ131144 LCF131112:LCF131144 LMB131112:LMB131144 LVX131112:LVX131144 MFT131112:MFT131144 MPP131112:MPP131144 MZL131112:MZL131144 NJH131112:NJH131144 NTD131112:NTD131144 OCZ131112:OCZ131144 OMV131112:OMV131144 OWR131112:OWR131144 PGN131112:PGN131144 PQJ131112:PQJ131144 QAF131112:QAF131144 QKB131112:QKB131144 QTX131112:QTX131144 RDT131112:RDT131144 RNP131112:RNP131144 RXL131112:RXL131144 SHH131112:SHH131144 SRD131112:SRD131144 TAZ131112:TAZ131144 TKV131112:TKV131144 TUR131112:TUR131144 UEN131112:UEN131144 UOJ131112:UOJ131144 UYF131112:UYF131144 VIB131112:VIB131144 VRX131112:VRX131144 WBT131112:WBT131144 WLP131112:WLP131144 WVL131112:WVL131144 D196671:D196703 IZ196648:IZ196680 SV196648:SV196680 ACR196648:ACR196680 AMN196648:AMN196680 AWJ196648:AWJ196680 BGF196648:BGF196680 BQB196648:BQB196680 BZX196648:BZX196680 CJT196648:CJT196680 CTP196648:CTP196680 DDL196648:DDL196680 DNH196648:DNH196680 DXD196648:DXD196680 EGZ196648:EGZ196680 EQV196648:EQV196680 FAR196648:FAR196680 FKN196648:FKN196680 FUJ196648:FUJ196680 GEF196648:GEF196680 GOB196648:GOB196680 GXX196648:GXX196680 HHT196648:HHT196680 HRP196648:HRP196680 IBL196648:IBL196680 ILH196648:ILH196680 IVD196648:IVD196680 JEZ196648:JEZ196680 JOV196648:JOV196680 JYR196648:JYR196680 KIN196648:KIN196680 KSJ196648:KSJ196680 LCF196648:LCF196680 LMB196648:LMB196680 LVX196648:LVX196680 MFT196648:MFT196680 MPP196648:MPP196680 MZL196648:MZL196680 NJH196648:NJH196680 NTD196648:NTD196680 OCZ196648:OCZ196680 OMV196648:OMV196680 OWR196648:OWR196680 PGN196648:PGN196680 PQJ196648:PQJ196680 QAF196648:QAF196680 QKB196648:QKB196680 QTX196648:QTX196680 RDT196648:RDT196680 RNP196648:RNP196680 RXL196648:RXL196680 SHH196648:SHH196680 SRD196648:SRD196680 TAZ196648:TAZ196680 TKV196648:TKV196680 TUR196648:TUR196680 UEN196648:UEN196680 UOJ196648:UOJ196680 UYF196648:UYF196680 VIB196648:VIB196680 VRX196648:VRX196680 WBT196648:WBT196680 WLP196648:WLP196680 WVL196648:WVL196680 D262207:D262239 IZ262184:IZ262216 SV262184:SV262216 ACR262184:ACR262216 AMN262184:AMN262216 AWJ262184:AWJ262216 BGF262184:BGF262216 BQB262184:BQB262216 BZX262184:BZX262216 CJT262184:CJT262216 CTP262184:CTP262216 DDL262184:DDL262216 DNH262184:DNH262216 DXD262184:DXD262216 EGZ262184:EGZ262216 EQV262184:EQV262216 FAR262184:FAR262216 FKN262184:FKN262216 FUJ262184:FUJ262216 GEF262184:GEF262216 GOB262184:GOB262216 GXX262184:GXX262216 HHT262184:HHT262216 HRP262184:HRP262216 IBL262184:IBL262216 ILH262184:ILH262216 IVD262184:IVD262216 JEZ262184:JEZ262216 JOV262184:JOV262216 JYR262184:JYR262216 KIN262184:KIN262216 KSJ262184:KSJ262216 LCF262184:LCF262216 LMB262184:LMB262216 LVX262184:LVX262216 MFT262184:MFT262216 MPP262184:MPP262216 MZL262184:MZL262216 NJH262184:NJH262216 NTD262184:NTD262216 OCZ262184:OCZ262216 OMV262184:OMV262216 OWR262184:OWR262216 PGN262184:PGN262216 PQJ262184:PQJ262216 QAF262184:QAF262216 QKB262184:QKB262216 QTX262184:QTX262216 RDT262184:RDT262216 RNP262184:RNP262216 RXL262184:RXL262216 SHH262184:SHH262216 SRD262184:SRD262216 TAZ262184:TAZ262216 TKV262184:TKV262216 TUR262184:TUR262216 UEN262184:UEN262216 UOJ262184:UOJ262216 UYF262184:UYF262216 VIB262184:VIB262216 VRX262184:VRX262216 WBT262184:WBT262216 WLP262184:WLP262216 WVL262184:WVL262216 D327743:D327775 IZ327720:IZ327752 SV327720:SV327752 ACR327720:ACR327752 AMN327720:AMN327752 AWJ327720:AWJ327752 BGF327720:BGF327752 BQB327720:BQB327752 BZX327720:BZX327752 CJT327720:CJT327752 CTP327720:CTP327752 DDL327720:DDL327752 DNH327720:DNH327752 DXD327720:DXD327752 EGZ327720:EGZ327752 EQV327720:EQV327752 FAR327720:FAR327752 FKN327720:FKN327752 FUJ327720:FUJ327752 GEF327720:GEF327752 GOB327720:GOB327752 GXX327720:GXX327752 HHT327720:HHT327752 HRP327720:HRP327752 IBL327720:IBL327752 ILH327720:ILH327752 IVD327720:IVD327752 JEZ327720:JEZ327752 JOV327720:JOV327752 JYR327720:JYR327752 KIN327720:KIN327752 KSJ327720:KSJ327752 LCF327720:LCF327752 LMB327720:LMB327752 LVX327720:LVX327752 MFT327720:MFT327752 MPP327720:MPP327752 MZL327720:MZL327752 NJH327720:NJH327752 NTD327720:NTD327752 OCZ327720:OCZ327752 OMV327720:OMV327752 OWR327720:OWR327752 PGN327720:PGN327752 PQJ327720:PQJ327752 QAF327720:QAF327752 QKB327720:QKB327752 QTX327720:QTX327752 RDT327720:RDT327752 RNP327720:RNP327752 RXL327720:RXL327752 SHH327720:SHH327752 SRD327720:SRD327752 TAZ327720:TAZ327752 TKV327720:TKV327752 TUR327720:TUR327752 UEN327720:UEN327752 UOJ327720:UOJ327752 UYF327720:UYF327752 VIB327720:VIB327752 VRX327720:VRX327752 WBT327720:WBT327752 WLP327720:WLP327752 WVL327720:WVL327752 D393279:D393311 IZ393256:IZ393288 SV393256:SV393288 ACR393256:ACR393288 AMN393256:AMN393288 AWJ393256:AWJ393288 BGF393256:BGF393288 BQB393256:BQB393288 BZX393256:BZX393288 CJT393256:CJT393288 CTP393256:CTP393288 DDL393256:DDL393288 DNH393256:DNH393288 DXD393256:DXD393288 EGZ393256:EGZ393288 EQV393256:EQV393288 FAR393256:FAR393288 FKN393256:FKN393288 FUJ393256:FUJ393288 GEF393256:GEF393288 GOB393256:GOB393288 GXX393256:GXX393288 HHT393256:HHT393288 HRP393256:HRP393288 IBL393256:IBL393288 ILH393256:ILH393288 IVD393256:IVD393288 JEZ393256:JEZ393288 JOV393256:JOV393288 JYR393256:JYR393288 KIN393256:KIN393288 KSJ393256:KSJ393288 LCF393256:LCF393288 LMB393256:LMB393288 LVX393256:LVX393288 MFT393256:MFT393288 MPP393256:MPP393288 MZL393256:MZL393288 NJH393256:NJH393288 NTD393256:NTD393288 OCZ393256:OCZ393288 OMV393256:OMV393288 OWR393256:OWR393288 PGN393256:PGN393288 PQJ393256:PQJ393288 QAF393256:QAF393288 QKB393256:QKB393288 QTX393256:QTX393288 RDT393256:RDT393288 RNP393256:RNP393288 RXL393256:RXL393288 SHH393256:SHH393288 SRD393256:SRD393288 TAZ393256:TAZ393288 TKV393256:TKV393288 TUR393256:TUR393288 UEN393256:UEN393288 UOJ393256:UOJ393288 UYF393256:UYF393288 VIB393256:VIB393288 VRX393256:VRX393288 WBT393256:WBT393288 WLP393256:WLP393288 WVL393256:WVL393288 D458815:D458847 IZ458792:IZ458824 SV458792:SV458824 ACR458792:ACR458824 AMN458792:AMN458824 AWJ458792:AWJ458824 BGF458792:BGF458824 BQB458792:BQB458824 BZX458792:BZX458824 CJT458792:CJT458824 CTP458792:CTP458824 DDL458792:DDL458824 DNH458792:DNH458824 DXD458792:DXD458824 EGZ458792:EGZ458824 EQV458792:EQV458824 FAR458792:FAR458824 FKN458792:FKN458824 FUJ458792:FUJ458824 GEF458792:GEF458824 GOB458792:GOB458824 GXX458792:GXX458824 HHT458792:HHT458824 HRP458792:HRP458824 IBL458792:IBL458824 ILH458792:ILH458824 IVD458792:IVD458824 JEZ458792:JEZ458824 JOV458792:JOV458824 JYR458792:JYR458824 KIN458792:KIN458824 KSJ458792:KSJ458824 LCF458792:LCF458824 LMB458792:LMB458824 LVX458792:LVX458824 MFT458792:MFT458824 MPP458792:MPP458824 MZL458792:MZL458824 NJH458792:NJH458824 NTD458792:NTD458824 OCZ458792:OCZ458824 OMV458792:OMV458824 OWR458792:OWR458824 PGN458792:PGN458824 PQJ458792:PQJ458824 QAF458792:QAF458824 QKB458792:QKB458824 QTX458792:QTX458824 RDT458792:RDT458824 RNP458792:RNP458824 RXL458792:RXL458824 SHH458792:SHH458824 SRD458792:SRD458824 TAZ458792:TAZ458824 TKV458792:TKV458824 TUR458792:TUR458824 UEN458792:UEN458824 UOJ458792:UOJ458824 UYF458792:UYF458824 VIB458792:VIB458824 VRX458792:VRX458824 WBT458792:WBT458824 WLP458792:WLP458824 WVL458792:WVL458824 D524351:D524383 IZ524328:IZ524360 SV524328:SV524360 ACR524328:ACR524360 AMN524328:AMN524360 AWJ524328:AWJ524360 BGF524328:BGF524360 BQB524328:BQB524360 BZX524328:BZX524360 CJT524328:CJT524360 CTP524328:CTP524360 DDL524328:DDL524360 DNH524328:DNH524360 DXD524328:DXD524360 EGZ524328:EGZ524360 EQV524328:EQV524360 FAR524328:FAR524360 FKN524328:FKN524360 FUJ524328:FUJ524360 GEF524328:GEF524360 GOB524328:GOB524360 GXX524328:GXX524360 HHT524328:HHT524360 HRP524328:HRP524360 IBL524328:IBL524360 ILH524328:ILH524360 IVD524328:IVD524360 JEZ524328:JEZ524360 JOV524328:JOV524360 JYR524328:JYR524360 KIN524328:KIN524360 KSJ524328:KSJ524360 LCF524328:LCF524360 LMB524328:LMB524360 LVX524328:LVX524360 MFT524328:MFT524360 MPP524328:MPP524360 MZL524328:MZL524360 NJH524328:NJH524360 NTD524328:NTD524360 OCZ524328:OCZ524360 OMV524328:OMV524360 OWR524328:OWR524360 PGN524328:PGN524360 PQJ524328:PQJ524360 QAF524328:QAF524360 QKB524328:QKB524360 QTX524328:QTX524360 RDT524328:RDT524360 RNP524328:RNP524360 RXL524328:RXL524360 SHH524328:SHH524360 SRD524328:SRD524360 TAZ524328:TAZ524360 TKV524328:TKV524360 TUR524328:TUR524360 UEN524328:UEN524360 UOJ524328:UOJ524360 UYF524328:UYF524360 VIB524328:VIB524360 VRX524328:VRX524360 WBT524328:WBT524360 WLP524328:WLP524360 WVL524328:WVL524360 D589887:D589919 IZ589864:IZ589896 SV589864:SV589896 ACR589864:ACR589896 AMN589864:AMN589896 AWJ589864:AWJ589896 BGF589864:BGF589896 BQB589864:BQB589896 BZX589864:BZX589896 CJT589864:CJT589896 CTP589864:CTP589896 DDL589864:DDL589896 DNH589864:DNH589896 DXD589864:DXD589896 EGZ589864:EGZ589896 EQV589864:EQV589896 FAR589864:FAR589896 FKN589864:FKN589896 FUJ589864:FUJ589896 GEF589864:GEF589896 GOB589864:GOB589896 GXX589864:GXX589896 HHT589864:HHT589896 HRP589864:HRP589896 IBL589864:IBL589896 ILH589864:ILH589896 IVD589864:IVD589896 JEZ589864:JEZ589896 JOV589864:JOV589896 JYR589864:JYR589896 KIN589864:KIN589896 KSJ589864:KSJ589896 LCF589864:LCF589896 LMB589864:LMB589896 LVX589864:LVX589896 MFT589864:MFT589896 MPP589864:MPP589896 MZL589864:MZL589896 NJH589864:NJH589896 NTD589864:NTD589896 OCZ589864:OCZ589896 OMV589864:OMV589896 OWR589864:OWR589896 PGN589864:PGN589896 PQJ589864:PQJ589896 QAF589864:QAF589896 QKB589864:QKB589896 QTX589864:QTX589896 RDT589864:RDT589896 RNP589864:RNP589896 RXL589864:RXL589896 SHH589864:SHH589896 SRD589864:SRD589896 TAZ589864:TAZ589896 TKV589864:TKV589896 TUR589864:TUR589896 UEN589864:UEN589896 UOJ589864:UOJ589896 UYF589864:UYF589896 VIB589864:VIB589896 VRX589864:VRX589896 WBT589864:WBT589896 WLP589864:WLP589896 WVL589864:WVL589896 D655423:D655455 IZ655400:IZ655432 SV655400:SV655432 ACR655400:ACR655432 AMN655400:AMN655432 AWJ655400:AWJ655432 BGF655400:BGF655432 BQB655400:BQB655432 BZX655400:BZX655432 CJT655400:CJT655432 CTP655400:CTP655432 DDL655400:DDL655432 DNH655400:DNH655432 DXD655400:DXD655432 EGZ655400:EGZ655432 EQV655400:EQV655432 FAR655400:FAR655432 FKN655400:FKN655432 FUJ655400:FUJ655432 GEF655400:GEF655432 GOB655400:GOB655432 GXX655400:GXX655432 HHT655400:HHT655432 HRP655400:HRP655432 IBL655400:IBL655432 ILH655400:ILH655432 IVD655400:IVD655432 JEZ655400:JEZ655432 JOV655400:JOV655432 JYR655400:JYR655432 KIN655400:KIN655432 KSJ655400:KSJ655432 LCF655400:LCF655432 LMB655400:LMB655432 LVX655400:LVX655432 MFT655400:MFT655432 MPP655400:MPP655432 MZL655400:MZL655432 NJH655400:NJH655432 NTD655400:NTD655432 OCZ655400:OCZ655432 OMV655400:OMV655432 OWR655400:OWR655432 PGN655400:PGN655432 PQJ655400:PQJ655432 QAF655400:QAF655432 QKB655400:QKB655432 QTX655400:QTX655432 RDT655400:RDT655432 RNP655400:RNP655432 RXL655400:RXL655432 SHH655400:SHH655432 SRD655400:SRD655432 TAZ655400:TAZ655432 TKV655400:TKV655432 TUR655400:TUR655432 UEN655400:UEN655432 UOJ655400:UOJ655432 UYF655400:UYF655432 VIB655400:VIB655432 VRX655400:VRX655432 WBT655400:WBT655432 WLP655400:WLP655432 WVL655400:WVL655432 D720959:D720991 IZ720936:IZ720968 SV720936:SV720968 ACR720936:ACR720968 AMN720936:AMN720968 AWJ720936:AWJ720968 BGF720936:BGF720968 BQB720936:BQB720968 BZX720936:BZX720968 CJT720936:CJT720968 CTP720936:CTP720968 DDL720936:DDL720968 DNH720936:DNH720968 DXD720936:DXD720968 EGZ720936:EGZ720968 EQV720936:EQV720968 FAR720936:FAR720968 FKN720936:FKN720968 FUJ720936:FUJ720968 GEF720936:GEF720968 GOB720936:GOB720968 GXX720936:GXX720968 HHT720936:HHT720968 HRP720936:HRP720968 IBL720936:IBL720968 ILH720936:ILH720968 IVD720936:IVD720968 JEZ720936:JEZ720968 JOV720936:JOV720968 JYR720936:JYR720968 KIN720936:KIN720968 KSJ720936:KSJ720968 LCF720936:LCF720968 LMB720936:LMB720968 LVX720936:LVX720968 MFT720936:MFT720968 MPP720936:MPP720968 MZL720936:MZL720968 NJH720936:NJH720968 NTD720936:NTD720968 OCZ720936:OCZ720968 OMV720936:OMV720968 OWR720936:OWR720968 PGN720936:PGN720968 PQJ720936:PQJ720968 QAF720936:QAF720968 QKB720936:QKB720968 QTX720936:QTX720968 RDT720936:RDT720968 RNP720936:RNP720968 RXL720936:RXL720968 SHH720936:SHH720968 SRD720936:SRD720968 TAZ720936:TAZ720968 TKV720936:TKV720968 TUR720936:TUR720968 UEN720936:UEN720968 UOJ720936:UOJ720968 UYF720936:UYF720968 VIB720936:VIB720968 VRX720936:VRX720968 WBT720936:WBT720968 WLP720936:WLP720968 WVL720936:WVL720968 D786495:D786527 IZ786472:IZ786504 SV786472:SV786504 ACR786472:ACR786504 AMN786472:AMN786504 AWJ786472:AWJ786504 BGF786472:BGF786504 BQB786472:BQB786504 BZX786472:BZX786504 CJT786472:CJT786504 CTP786472:CTP786504 DDL786472:DDL786504 DNH786472:DNH786504 DXD786472:DXD786504 EGZ786472:EGZ786504 EQV786472:EQV786504 FAR786472:FAR786504 FKN786472:FKN786504 FUJ786472:FUJ786504 GEF786472:GEF786504 GOB786472:GOB786504 GXX786472:GXX786504 HHT786472:HHT786504 HRP786472:HRP786504 IBL786472:IBL786504 ILH786472:ILH786504 IVD786472:IVD786504 JEZ786472:JEZ786504 JOV786472:JOV786504 JYR786472:JYR786504 KIN786472:KIN786504 KSJ786472:KSJ786504 LCF786472:LCF786504 LMB786472:LMB786504 LVX786472:LVX786504 MFT786472:MFT786504 MPP786472:MPP786504 MZL786472:MZL786504 NJH786472:NJH786504 NTD786472:NTD786504 OCZ786472:OCZ786504 OMV786472:OMV786504 OWR786472:OWR786504 PGN786472:PGN786504 PQJ786472:PQJ786504 QAF786472:QAF786504 QKB786472:QKB786504 QTX786472:QTX786504 RDT786472:RDT786504 RNP786472:RNP786504 RXL786472:RXL786504 SHH786472:SHH786504 SRD786472:SRD786504 TAZ786472:TAZ786504 TKV786472:TKV786504 TUR786472:TUR786504 UEN786472:UEN786504 UOJ786472:UOJ786504 UYF786472:UYF786504 VIB786472:VIB786504 VRX786472:VRX786504 WBT786472:WBT786504 WLP786472:WLP786504 WVL786472:WVL786504 D852031:D852063 IZ852008:IZ852040 SV852008:SV852040 ACR852008:ACR852040 AMN852008:AMN852040 AWJ852008:AWJ852040 BGF852008:BGF852040 BQB852008:BQB852040 BZX852008:BZX852040 CJT852008:CJT852040 CTP852008:CTP852040 DDL852008:DDL852040 DNH852008:DNH852040 DXD852008:DXD852040 EGZ852008:EGZ852040 EQV852008:EQV852040 FAR852008:FAR852040 FKN852008:FKN852040 FUJ852008:FUJ852040 GEF852008:GEF852040 GOB852008:GOB852040 GXX852008:GXX852040 HHT852008:HHT852040 HRP852008:HRP852040 IBL852008:IBL852040 ILH852008:ILH852040 IVD852008:IVD852040 JEZ852008:JEZ852040 JOV852008:JOV852040 JYR852008:JYR852040 KIN852008:KIN852040 KSJ852008:KSJ852040 LCF852008:LCF852040 LMB852008:LMB852040 LVX852008:LVX852040 MFT852008:MFT852040 MPP852008:MPP852040 MZL852008:MZL852040 NJH852008:NJH852040 NTD852008:NTD852040 OCZ852008:OCZ852040 OMV852008:OMV852040 OWR852008:OWR852040 PGN852008:PGN852040 PQJ852008:PQJ852040 QAF852008:QAF852040 QKB852008:QKB852040 QTX852008:QTX852040 RDT852008:RDT852040 RNP852008:RNP852040 RXL852008:RXL852040 SHH852008:SHH852040 SRD852008:SRD852040 TAZ852008:TAZ852040 TKV852008:TKV852040 TUR852008:TUR852040 UEN852008:UEN852040 UOJ852008:UOJ852040 UYF852008:UYF852040 VIB852008:VIB852040 VRX852008:VRX852040 WBT852008:WBT852040 WLP852008:WLP852040 WVL852008:WVL852040 D917567:D917599 IZ917544:IZ917576 SV917544:SV917576 ACR917544:ACR917576 AMN917544:AMN917576 AWJ917544:AWJ917576 BGF917544:BGF917576 BQB917544:BQB917576 BZX917544:BZX917576 CJT917544:CJT917576 CTP917544:CTP917576 DDL917544:DDL917576 DNH917544:DNH917576 DXD917544:DXD917576 EGZ917544:EGZ917576 EQV917544:EQV917576 FAR917544:FAR917576 FKN917544:FKN917576 FUJ917544:FUJ917576 GEF917544:GEF917576 GOB917544:GOB917576 GXX917544:GXX917576 HHT917544:HHT917576 HRP917544:HRP917576 IBL917544:IBL917576 ILH917544:ILH917576 IVD917544:IVD917576 JEZ917544:JEZ917576 JOV917544:JOV917576 JYR917544:JYR917576 KIN917544:KIN917576 KSJ917544:KSJ917576 LCF917544:LCF917576 LMB917544:LMB917576 LVX917544:LVX917576 MFT917544:MFT917576 MPP917544:MPP917576 MZL917544:MZL917576 NJH917544:NJH917576 NTD917544:NTD917576 OCZ917544:OCZ917576 OMV917544:OMV917576 OWR917544:OWR917576 PGN917544:PGN917576 PQJ917544:PQJ917576 QAF917544:QAF917576 QKB917544:QKB917576 QTX917544:QTX917576 RDT917544:RDT917576 RNP917544:RNP917576 RXL917544:RXL917576 SHH917544:SHH917576 SRD917544:SRD917576 TAZ917544:TAZ917576 TKV917544:TKV917576 TUR917544:TUR917576 UEN917544:UEN917576 UOJ917544:UOJ917576 UYF917544:UYF917576 VIB917544:VIB917576 VRX917544:VRX917576 WBT917544:WBT917576 WLP917544:WLP917576 WVL917544:WVL917576 D983103:D983135 IZ983080:IZ983112 SV983080:SV983112 ACR983080:ACR983112 AMN983080:AMN983112 AWJ983080:AWJ983112 BGF983080:BGF983112 BQB983080:BQB983112 BZX983080:BZX983112 CJT983080:CJT983112 CTP983080:CTP983112 DDL983080:DDL983112 DNH983080:DNH983112 DXD983080:DXD983112 EGZ983080:EGZ983112 EQV983080:EQV983112 FAR983080:FAR983112 FKN983080:FKN983112 FUJ983080:FUJ983112 GEF983080:GEF983112 GOB983080:GOB983112 GXX983080:GXX983112 HHT983080:HHT983112 HRP983080:HRP983112 IBL983080:IBL983112 ILH983080:ILH983112 IVD983080:IVD983112 JEZ983080:JEZ983112 JOV983080:JOV983112 JYR983080:JYR983112 KIN983080:KIN983112 KSJ983080:KSJ983112 LCF983080:LCF983112 LMB983080:LMB983112 LVX983080:LVX983112 MFT983080:MFT983112 MPP983080:MPP983112 MZL983080:MZL983112 NJH983080:NJH983112 NTD983080:NTD983112 OCZ983080:OCZ983112 OMV983080:OMV983112 OWR983080:OWR983112 PGN983080:PGN983112 PQJ983080:PQJ983112 QAF983080:QAF983112 QKB983080:QKB983112 QTX983080:QTX983112 RDT983080:RDT983112 RNP983080:RNP983112 RXL983080:RXL983112 SHH983080:SHH983112 SRD983080:SRD983112 TAZ983080:TAZ983112 TKV983080:TKV983112 TUR983080:TUR983112 UEN983080:UEN983112 UOJ983080:UOJ983112 UYF983080:UYF983112 VIB983080:VIB983112 VRX983080:VRX983112 WBT983080:WBT983112 WLP983080:WLP983112 WVL983080:WVL983112 I113:I117 JE113:JE117 TA113:TA117 ACW113:ACW117 AMS113:AMS117 AWO113:AWO117 BGK113:BGK117 BQG113:BQG117 CAC113:CAC117 CJY113:CJY117 CTU113:CTU117 DDQ113:DDQ117 DNM113:DNM117 DXI113:DXI117 EHE113:EHE117 ERA113:ERA117 FAW113:FAW117 FKS113:FKS117 FUO113:FUO117 GEK113:GEK117 GOG113:GOG117 GYC113:GYC117 HHY113:HHY117 HRU113:HRU117 IBQ113:IBQ117 ILM113:ILM117 IVI113:IVI117 JFE113:JFE117 JPA113:JPA117 JYW113:JYW117 KIS113:KIS117 KSO113:KSO117 LCK113:LCK117 LMG113:LMG117 LWC113:LWC117 MFY113:MFY117 MPU113:MPU117 MZQ113:MZQ117 NJM113:NJM117 NTI113:NTI117 ODE113:ODE117 ONA113:ONA117 OWW113:OWW117 PGS113:PGS117 PQO113:PQO117 QAK113:QAK117 QKG113:QKG117 QUC113:QUC117 RDY113:RDY117 RNU113:RNU117 RXQ113:RXQ117 SHM113:SHM117 SRI113:SRI117 TBE113:TBE117 TLA113:TLA117 TUW113:TUW117 UES113:UES117 UOO113:UOO117 UYK113:UYK117 VIG113:VIG117 VSC113:VSC117 WBY113:WBY117 WLU113:WLU117 WVQ113:WVQ117 I65672:I65676 JE65649:JE65653 TA65649:TA65653 ACW65649:ACW65653 AMS65649:AMS65653 AWO65649:AWO65653 BGK65649:BGK65653 BQG65649:BQG65653 CAC65649:CAC65653 CJY65649:CJY65653 CTU65649:CTU65653 DDQ65649:DDQ65653 DNM65649:DNM65653 DXI65649:DXI65653 EHE65649:EHE65653 ERA65649:ERA65653 FAW65649:FAW65653 FKS65649:FKS65653 FUO65649:FUO65653 GEK65649:GEK65653 GOG65649:GOG65653 GYC65649:GYC65653 HHY65649:HHY65653 HRU65649:HRU65653 IBQ65649:IBQ65653 ILM65649:ILM65653 IVI65649:IVI65653 JFE65649:JFE65653 JPA65649:JPA65653 JYW65649:JYW65653 KIS65649:KIS65653 KSO65649:KSO65653 LCK65649:LCK65653 LMG65649:LMG65653 LWC65649:LWC65653 MFY65649:MFY65653 MPU65649:MPU65653 MZQ65649:MZQ65653 NJM65649:NJM65653 NTI65649:NTI65653 ODE65649:ODE65653 ONA65649:ONA65653 OWW65649:OWW65653 PGS65649:PGS65653 PQO65649:PQO65653 QAK65649:QAK65653 QKG65649:QKG65653 QUC65649:QUC65653 RDY65649:RDY65653 RNU65649:RNU65653 RXQ65649:RXQ65653 SHM65649:SHM65653 SRI65649:SRI65653 TBE65649:TBE65653 TLA65649:TLA65653 TUW65649:TUW65653 UES65649:UES65653 UOO65649:UOO65653 UYK65649:UYK65653 VIG65649:VIG65653 VSC65649:VSC65653 WBY65649:WBY65653 WLU65649:WLU65653 WVQ65649:WVQ65653 I131208:I131212 JE131185:JE131189 TA131185:TA131189 ACW131185:ACW131189 AMS131185:AMS131189 AWO131185:AWO131189 BGK131185:BGK131189 BQG131185:BQG131189 CAC131185:CAC131189 CJY131185:CJY131189 CTU131185:CTU131189 DDQ131185:DDQ131189 DNM131185:DNM131189 DXI131185:DXI131189 EHE131185:EHE131189 ERA131185:ERA131189 FAW131185:FAW131189 FKS131185:FKS131189 FUO131185:FUO131189 GEK131185:GEK131189 GOG131185:GOG131189 GYC131185:GYC131189 HHY131185:HHY131189 HRU131185:HRU131189 IBQ131185:IBQ131189 ILM131185:ILM131189 IVI131185:IVI131189 JFE131185:JFE131189 JPA131185:JPA131189 JYW131185:JYW131189 KIS131185:KIS131189 KSO131185:KSO131189 LCK131185:LCK131189 LMG131185:LMG131189 LWC131185:LWC131189 MFY131185:MFY131189 MPU131185:MPU131189 MZQ131185:MZQ131189 NJM131185:NJM131189 NTI131185:NTI131189 ODE131185:ODE131189 ONA131185:ONA131189 OWW131185:OWW131189 PGS131185:PGS131189 PQO131185:PQO131189 QAK131185:QAK131189 QKG131185:QKG131189 QUC131185:QUC131189 RDY131185:RDY131189 RNU131185:RNU131189 RXQ131185:RXQ131189 SHM131185:SHM131189 SRI131185:SRI131189 TBE131185:TBE131189 TLA131185:TLA131189 TUW131185:TUW131189 UES131185:UES131189 UOO131185:UOO131189 UYK131185:UYK131189 VIG131185:VIG131189 VSC131185:VSC131189 WBY131185:WBY131189 WLU131185:WLU131189 WVQ131185:WVQ131189 I196744:I196748 JE196721:JE196725 TA196721:TA196725 ACW196721:ACW196725 AMS196721:AMS196725 AWO196721:AWO196725 BGK196721:BGK196725 BQG196721:BQG196725 CAC196721:CAC196725 CJY196721:CJY196725 CTU196721:CTU196725 DDQ196721:DDQ196725 DNM196721:DNM196725 DXI196721:DXI196725 EHE196721:EHE196725 ERA196721:ERA196725 FAW196721:FAW196725 FKS196721:FKS196725 FUO196721:FUO196725 GEK196721:GEK196725 GOG196721:GOG196725 GYC196721:GYC196725 HHY196721:HHY196725 HRU196721:HRU196725 IBQ196721:IBQ196725 ILM196721:ILM196725 IVI196721:IVI196725 JFE196721:JFE196725 JPA196721:JPA196725 JYW196721:JYW196725 KIS196721:KIS196725 KSO196721:KSO196725 LCK196721:LCK196725 LMG196721:LMG196725 LWC196721:LWC196725 MFY196721:MFY196725 MPU196721:MPU196725 MZQ196721:MZQ196725 NJM196721:NJM196725 NTI196721:NTI196725 ODE196721:ODE196725 ONA196721:ONA196725 OWW196721:OWW196725 PGS196721:PGS196725 PQO196721:PQO196725 QAK196721:QAK196725 QKG196721:QKG196725 QUC196721:QUC196725 RDY196721:RDY196725 RNU196721:RNU196725 RXQ196721:RXQ196725 SHM196721:SHM196725 SRI196721:SRI196725 TBE196721:TBE196725 TLA196721:TLA196725 TUW196721:TUW196725 UES196721:UES196725 UOO196721:UOO196725 UYK196721:UYK196725 VIG196721:VIG196725 VSC196721:VSC196725 WBY196721:WBY196725 WLU196721:WLU196725 WVQ196721:WVQ196725 I262280:I262284 JE262257:JE262261 TA262257:TA262261 ACW262257:ACW262261 AMS262257:AMS262261 AWO262257:AWO262261 BGK262257:BGK262261 BQG262257:BQG262261 CAC262257:CAC262261 CJY262257:CJY262261 CTU262257:CTU262261 DDQ262257:DDQ262261 DNM262257:DNM262261 DXI262257:DXI262261 EHE262257:EHE262261 ERA262257:ERA262261 FAW262257:FAW262261 FKS262257:FKS262261 FUO262257:FUO262261 GEK262257:GEK262261 GOG262257:GOG262261 GYC262257:GYC262261 HHY262257:HHY262261 HRU262257:HRU262261 IBQ262257:IBQ262261 ILM262257:ILM262261 IVI262257:IVI262261 JFE262257:JFE262261 JPA262257:JPA262261 JYW262257:JYW262261 KIS262257:KIS262261 KSO262257:KSO262261 LCK262257:LCK262261 LMG262257:LMG262261 LWC262257:LWC262261 MFY262257:MFY262261 MPU262257:MPU262261 MZQ262257:MZQ262261 NJM262257:NJM262261 NTI262257:NTI262261 ODE262257:ODE262261 ONA262257:ONA262261 OWW262257:OWW262261 PGS262257:PGS262261 PQO262257:PQO262261 QAK262257:QAK262261 QKG262257:QKG262261 QUC262257:QUC262261 RDY262257:RDY262261 RNU262257:RNU262261 RXQ262257:RXQ262261 SHM262257:SHM262261 SRI262257:SRI262261 TBE262257:TBE262261 TLA262257:TLA262261 TUW262257:TUW262261 UES262257:UES262261 UOO262257:UOO262261 UYK262257:UYK262261 VIG262257:VIG262261 VSC262257:VSC262261 WBY262257:WBY262261 WLU262257:WLU262261 WVQ262257:WVQ262261 I327816:I327820 JE327793:JE327797 TA327793:TA327797 ACW327793:ACW327797 AMS327793:AMS327797 AWO327793:AWO327797 BGK327793:BGK327797 BQG327793:BQG327797 CAC327793:CAC327797 CJY327793:CJY327797 CTU327793:CTU327797 DDQ327793:DDQ327797 DNM327793:DNM327797 DXI327793:DXI327797 EHE327793:EHE327797 ERA327793:ERA327797 FAW327793:FAW327797 FKS327793:FKS327797 FUO327793:FUO327797 GEK327793:GEK327797 GOG327793:GOG327797 GYC327793:GYC327797 HHY327793:HHY327797 HRU327793:HRU327797 IBQ327793:IBQ327797 ILM327793:ILM327797 IVI327793:IVI327797 JFE327793:JFE327797 JPA327793:JPA327797 JYW327793:JYW327797 KIS327793:KIS327797 KSO327793:KSO327797 LCK327793:LCK327797 LMG327793:LMG327797 LWC327793:LWC327797 MFY327793:MFY327797 MPU327793:MPU327797 MZQ327793:MZQ327797 NJM327793:NJM327797 NTI327793:NTI327797 ODE327793:ODE327797 ONA327793:ONA327797 OWW327793:OWW327797 PGS327793:PGS327797 PQO327793:PQO327797 QAK327793:QAK327797 QKG327793:QKG327797 QUC327793:QUC327797 RDY327793:RDY327797 RNU327793:RNU327797 RXQ327793:RXQ327797 SHM327793:SHM327797 SRI327793:SRI327797 TBE327793:TBE327797 TLA327793:TLA327797 TUW327793:TUW327797 UES327793:UES327797 UOO327793:UOO327797 UYK327793:UYK327797 VIG327793:VIG327797 VSC327793:VSC327797 WBY327793:WBY327797 WLU327793:WLU327797 WVQ327793:WVQ327797 I393352:I393356 JE393329:JE393333 TA393329:TA393333 ACW393329:ACW393333 AMS393329:AMS393333 AWO393329:AWO393333 BGK393329:BGK393333 BQG393329:BQG393333 CAC393329:CAC393333 CJY393329:CJY393333 CTU393329:CTU393333 DDQ393329:DDQ393333 DNM393329:DNM393333 DXI393329:DXI393333 EHE393329:EHE393333 ERA393329:ERA393333 FAW393329:FAW393333 FKS393329:FKS393333 FUO393329:FUO393333 GEK393329:GEK393333 GOG393329:GOG393333 GYC393329:GYC393333 HHY393329:HHY393333 HRU393329:HRU393333 IBQ393329:IBQ393333 ILM393329:ILM393333 IVI393329:IVI393333 JFE393329:JFE393333 JPA393329:JPA393333 JYW393329:JYW393333 KIS393329:KIS393333 KSO393329:KSO393333 LCK393329:LCK393333 LMG393329:LMG393333 LWC393329:LWC393333 MFY393329:MFY393333 MPU393329:MPU393333 MZQ393329:MZQ393333 NJM393329:NJM393333 NTI393329:NTI393333 ODE393329:ODE393333 ONA393329:ONA393333 OWW393329:OWW393333 PGS393329:PGS393333 PQO393329:PQO393333 QAK393329:QAK393333 QKG393329:QKG393333 QUC393329:QUC393333 RDY393329:RDY393333 RNU393329:RNU393333 RXQ393329:RXQ393333 SHM393329:SHM393333 SRI393329:SRI393333 TBE393329:TBE393333 TLA393329:TLA393333 TUW393329:TUW393333 UES393329:UES393333 UOO393329:UOO393333 UYK393329:UYK393333 VIG393329:VIG393333 VSC393329:VSC393333 WBY393329:WBY393333 WLU393329:WLU393333 WVQ393329:WVQ393333 I458888:I458892 JE458865:JE458869 TA458865:TA458869 ACW458865:ACW458869 AMS458865:AMS458869 AWO458865:AWO458869 BGK458865:BGK458869 BQG458865:BQG458869 CAC458865:CAC458869 CJY458865:CJY458869 CTU458865:CTU458869 DDQ458865:DDQ458869 DNM458865:DNM458869 DXI458865:DXI458869 EHE458865:EHE458869 ERA458865:ERA458869 FAW458865:FAW458869 FKS458865:FKS458869 FUO458865:FUO458869 GEK458865:GEK458869 GOG458865:GOG458869 GYC458865:GYC458869 HHY458865:HHY458869 HRU458865:HRU458869 IBQ458865:IBQ458869 ILM458865:ILM458869 IVI458865:IVI458869 JFE458865:JFE458869 JPA458865:JPA458869 JYW458865:JYW458869 KIS458865:KIS458869 KSO458865:KSO458869 LCK458865:LCK458869 LMG458865:LMG458869 LWC458865:LWC458869 MFY458865:MFY458869 MPU458865:MPU458869 MZQ458865:MZQ458869 NJM458865:NJM458869 NTI458865:NTI458869 ODE458865:ODE458869 ONA458865:ONA458869 OWW458865:OWW458869 PGS458865:PGS458869 PQO458865:PQO458869 QAK458865:QAK458869 QKG458865:QKG458869 QUC458865:QUC458869 RDY458865:RDY458869 RNU458865:RNU458869 RXQ458865:RXQ458869 SHM458865:SHM458869 SRI458865:SRI458869 TBE458865:TBE458869 TLA458865:TLA458869 TUW458865:TUW458869 UES458865:UES458869 UOO458865:UOO458869 UYK458865:UYK458869 VIG458865:VIG458869 VSC458865:VSC458869 WBY458865:WBY458869 WLU458865:WLU458869 WVQ458865:WVQ458869 I524424:I524428 JE524401:JE524405 TA524401:TA524405 ACW524401:ACW524405 AMS524401:AMS524405 AWO524401:AWO524405 BGK524401:BGK524405 BQG524401:BQG524405 CAC524401:CAC524405 CJY524401:CJY524405 CTU524401:CTU524405 DDQ524401:DDQ524405 DNM524401:DNM524405 DXI524401:DXI524405 EHE524401:EHE524405 ERA524401:ERA524405 FAW524401:FAW524405 FKS524401:FKS524405 FUO524401:FUO524405 GEK524401:GEK524405 GOG524401:GOG524405 GYC524401:GYC524405 HHY524401:HHY524405 HRU524401:HRU524405 IBQ524401:IBQ524405 ILM524401:ILM524405 IVI524401:IVI524405 JFE524401:JFE524405 JPA524401:JPA524405 JYW524401:JYW524405 KIS524401:KIS524405 KSO524401:KSO524405 LCK524401:LCK524405 LMG524401:LMG524405 LWC524401:LWC524405 MFY524401:MFY524405 MPU524401:MPU524405 MZQ524401:MZQ524405 NJM524401:NJM524405 NTI524401:NTI524405 ODE524401:ODE524405 ONA524401:ONA524405 OWW524401:OWW524405 PGS524401:PGS524405 PQO524401:PQO524405 QAK524401:QAK524405 QKG524401:QKG524405 QUC524401:QUC524405 RDY524401:RDY524405 RNU524401:RNU524405 RXQ524401:RXQ524405 SHM524401:SHM524405 SRI524401:SRI524405 TBE524401:TBE524405 TLA524401:TLA524405 TUW524401:TUW524405 UES524401:UES524405 UOO524401:UOO524405 UYK524401:UYK524405 VIG524401:VIG524405 VSC524401:VSC524405 WBY524401:WBY524405 WLU524401:WLU524405 WVQ524401:WVQ524405 I589960:I589964 JE589937:JE589941 TA589937:TA589941 ACW589937:ACW589941 AMS589937:AMS589941 AWO589937:AWO589941 BGK589937:BGK589941 BQG589937:BQG589941 CAC589937:CAC589941 CJY589937:CJY589941 CTU589937:CTU589941 DDQ589937:DDQ589941 DNM589937:DNM589941 DXI589937:DXI589941 EHE589937:EHE589941 ERA589937:ERA589941 FAW589937:FAW589941 FKS589937:FKS589941 FUO589937:FUO589941 GEK589937:GEK589941 GOG589937:GOG589941 GYC589937:GYC589941 HHY589937:HHY589941 HRU589937:HRU589941 IBQ589937:IBQ589941 ILM589937:ILM589941 IVI589937:IVI589941 JFE589937:JFE589941 JPA589937:JPA589941 JYW589937:JYW589941 KIS589937:KIS589941 KSO589937:KSO589941 LCK589937:LCK589941 LMG589937:LMG589941 LWC589937:LWC589941 MFY589937:MFY589941 MPU589937:MPU589941 MZQ589937:MZQ589941 NJM589937:NJM589941 NTI589937:NTI589941 ODE589937:ODE589941 ONA589937:ONA589941 OWW589937:OWW589941 PGS589937:PGS589941 PQO589937:PQO589941 QAK589937:QAK589941 QKG589937:QKG589941 QUC589937:QUC589941 RDY589937:RDY589941 RNU589937:RNU589941 RXQ589937:RXQ589941 SHM589937:SHM589941 SRI589937:SRI589941 TBE589937:TBE589941 TLA589937:TLA589941 TUW589937:TUW589941 UES589937:UES589941 UOO589937:UOO589941 UYK589937:UYK589941 VIG589937:VIG589941 VSC589937:VSC589941 WBY589937:WBY589941 WLU589937:WLU589941 WVQ589937:WVQ589941 I655496:I655500 JE655473:JE655477 TA655473:TA655477 ACW655473:ACW655477 AMS655473:AMS655477 AWO655473:AWO655477 BGK655473:BGK655477 BQG655473:BQG655477 CAC655473:CAC655477 CJY655473:CJY655477 CTU655473:CTU655477 DDQ655473:DDQ655477 DNM655473:DNM655477 DXI655473:DXI655477 EHE655473:EHE655477 ERA655473:ERA655477 FAW655473:FAW655477 FKS655473:FKS655477 FUO655473:FUO655477 GEK655473:GEK655477 GOG655473:GOG655477 GYC655473:GYC655477 HHY655473:HHY655477 HRU655473:HRU655477 IBQ655473:IBQ655477 ILM655473:ILM655477 IVI655473:IVI655477 JFE655473:JFE655477 JPA655473:JPA655477 JYW655473:JYW655477 KIS655473:KIS655477 KSO655473:KSO655477 LCK655473:LCK655477 LMG655473:LMG655477 LWC655473:LWC655477 MFY655473:MFY655477 MPU655473:MPU655477 MZQ655473:MZQ655477 NJM655473:NJM655477 NTI655473:NTI655477 ODE655473:ODE655477 ONA655473:ONA655477 OWW655473:OWW655477 PGS655473:PGS655477 PQO655473:PQO655477 QAK655473:QAK655477 QKG655473:QKG655477 QUC655473:QUC655477 RDY655473:RDY655477 RNU655473:RNU655477 RXQ655473:RXQ655477 SHM655473:SHM655477 SRI655473:SRI655477 TBE655473:TBE655477 TLA655473:TLA655477 TUW655473:TUW655477 UES655473:UES655477 UOO655473:UOO655477 UYK655473:UYK655477 VIG655473:VIG655477 VSC655473:VSC655477 WBY655473:WBY655477 WLU655473:WLU655477 WVQ655473:WVQ655477 I721032:I721036 JE721009:JE721013 TA721009:TA721013 ACW721009:ACW721013 AMS721009:AMS721013 AWO721009:AWO721013 BGK721009:BGK721013 BQG721009:BQG721013 CAC721009:CAC721013 CJY721009:CJY721013 CTU721009:CTU721013 DDQ721009:DDQ721013 DNM721009:DNM721013 DXI721009:DXI721013 EHE721009:EHE721013 ERA721009:ERA721013 FAW721009:FAW721013 FKS721009:FKS721013 FUO721009:FUO721013 GEK721009:GEK721013 GOG721009:GOG721013 GYC721009:GYC721013 HHY721009:HHY721013 HRU721009:HRU721013 IBQ721009:IBQ721013 ILM721009:ILM721013 IVI721009:IVI721013 JFE721009:JFE721013 JPA721009:JPA721013 JYW721009:JYW721013 KIS721009:KIS721013 KSO721009:KSO721013 LCK721009:LCK721013 LMG721009:LMG721013 LWC721009:LWC721013 MFY721009:MFY721013 MPU721009:MPU721013 MZQ721009:MZQ721013 NJM721009:NJM721013 NTI721009:NTI721013 ODE721009:ODE721013 ONA721009:ONA721013 OWW721009:OWW721013 PGS721009:PGS721013 PQO721009:PQO721013 QAK721009:QAK721013 QKG721009:QKG721013 QUC721009:QUC721013 RDY721009:RDY721013 RNU721009:RNU721013 RXQ721009:RXQ721013 SHM721009:SHM721013 SRI721009:SRI721013 TBE721009:TBE721013 TLA721009:TLA721013 TUW721009:TUW721013 UES721009:UES721013 UOO721009:UOO721013 UYK721009:UYK721013 VIG721009:VIG721013 VSC721009:VSC721013 WBY721009:WBY721013 WLU721009:WLU721013 WVQ721009:WVQ721013 I786568:I786572 JE786545:JE786549 TA786545:TA786549 ACW786545:ACW786549 AMS786545:AMS786549 AWO786545:AWO786549 BGK786545:BGK786549 BQG786545:BQG786549 CAC786545:CAC786549 CJY786545:CJY786549 CTU786545:CTU786549 DDQ786545:DDQ786549 DNM786545:DNM786549 DXI786545:DXI786549 EHE786545:EHE786549 ERA786545:ERA786549 FAW786545:FAW786549 FKS786545:FKS786549 FUO786545:FUO786549 GEK786545:GEK786549 GOG786545:GOG786549 GYC786545:GYC786549 HHY786545:HHY786549 HRU786545:HRU786549 IBQ786545:IBQ786549 ILM786545:ILM786549 IVI786545:IVI786549 JFE786545:JFE786549 JPA786545:JPA786549 JYW786545:JYW786549 KIS786545:KIS786549 KSO786545:KSO786549 LCK786545:LCK786549 LMG786545:LMG786549 LWC786545:LWC786549 MFY786545:MFY786549 MPU786545:MPU786549 MZQ786545:MZQ786549 NJM786545:NJM786549 NTI786545:NTI786549 ODE786545:ODE786549 ONA786545:ONA786549 OWW786545:OWW786549 PGS786545:PGS786549 PQO786545:PQO786549 QAK786545:QAK786549 QKG786545:QKG786549 QUC786545:QUC786549 RDY786545:RDY786549 RNU786545:RNU786549 RXQ786545:RXQ786549 SHM786545:SHM786549 SRI786545:SRI786549 TBE786545:TBE786549 TLA786545:TLA786549 TUW786545:TUW786549 UES786545:UES786549 UOO786545:UOO786549 UYK786545:UYK786549 VIG786545:VIG786549 VSC786545:VSC786549 WBY786545:WBY786549 WLU786545:WLU786549 WVQ786545:WVQ786549 I852104:I852108 JE852081:JE852085 TA852081:TA852085 ACW852081:ACW852085 AMS852081:AMS852085 AWO852081:AWO852085 BGK852081:BGK852085 BQG852081:BQG852085 CAC852081:CAC852085 CJY852081:CJY852085 CTU852081:CTU852085 DDQ852081:DDQ852085 DNM852081:DNM852085 DXI852081:DXI852085 EHE852081:EHE852085 ERA852081:ERA852085 FAW852081:FAW852085 FKS852081:FKS852085 FUO852081:FUO852085 GEK852081:GEK852085 GOG852081:GOG852085 GYC852081:GYC852085 HHY852081:HHY852085 HRU852081:HRU852085 IBQ852081:IBQ852085 ILM852081:ILM852085 IVI852081:IVI852085 JFE852081:JFE852085 JPA852081:JPA852085 JYW852081:JYW852085 KIS852081:KIS852085 KSO852081:KSO852085 LCK852081:LCK852085 LMG852081:LMG852085 LWC852081:LWC852085 MFY852081:MFY852085 MPU852081:MPU852085 MZQ852081:MZQ852085 NJM852081:NJM852085 NTI852081:NTI852085 ODE852081:ODE852085 ONA852081:ONA852085 OWW852081:OWW852085 PGS852081:PGS852085 PQO852081:PQO852085 QAK852081:QAK852085 QKG852081:QKG852085 QUC852081:QUC852085 RDY852081:RDY852085 RNU852081:RNU852085 RXQ852081:RXQ852085 SHM852081:SHM852085 SRI852081:SRI852085 TBE852081:TBE852085 TLA852081:TLA852085 TUW852081:TUW852085 UES852081:UES852085 UOO852081:UOO852085 UYK852081:UYK852085 VIG852081:VIG852085 VSC852081:VSC852085 WBY852081:WBY852085 WLU852081:WLU852085 WVQ852081:WVQ852085 I917640:I917644 JE917617:JE917621 TA917617:TA917621 ACW917617:ACW917621 AMS917617:AMS917621 AWO917617:AWO917621 BGK917617:BGK917621 BQG917617:BQG917621 CAC917617:CAC917621 CJY917617:CJY917621 CTU917617:CTU917621 DDQ917617:DDQ917621 DNM917617:DNM917621 DXI917617:DXI917621 EHE917617:EHE917621 ERA917617:ERA917621 FAW917617:FAW917621 FKS917617:FKS917621 FUO917617:FUO917621 GEK917617:GEK917621 GOG917617:GOG917621 GYC917617:GYC917621 HHY917617:HHY917621 HRU917617:HRU917621 IBQ917617:IBQ917621 ILM917617:ILM917621 IVI917617:IVI917621 JFE917617:JFE917621 JPA917617:JPA917621 JYW917617:JYW917621 KIS917617:KIS917621 KSO917617:KSO917621 LCK917617:LCK917621 LMG917617:LMG917621 LWC917617:LWC917621 MFY917617:MFY917621 MPU917617:MPU917621 MZQ917617:MZQ917621 NJM917617:NJM917621 NTI917617:NTI917621 ODE917617:ODE917621 ONA917617:ONA917621 OWW917617:OWW917621 PGS917617:PGS917621 PQO917617:PQO917621 QAK917617:QAK917621 QKG917617:QKG917621 QUC917617:QUC917621 RDY917617:RDY917621 RNU917617:RNU917621 RXQ917617:RXQ917621 SHM917617:SHM917621 SRI917617:SRI917621 TBE917617:TBE917621 TLA917617:TLA917621 TUW917617:TUW917621 UES917617:UES917621 UOO917617:UOO917621 UYK917617:UYK917621 VIG917617:VIG917621 VSC917617:VSC917621 WBY917617:WBY917621 WLU917617:WLU917621 WVQ917617:WVQ917621 I983176:I983180 JE983153:JE983157 TA983153:TA983157 ACW983153:ACW983157 AMS983153:AMS983157 AWO983153:AWO983157 BGK983153:BGK983157 BQG983153:BQG983157 CAC983153:CAC983157 CJY983153:CJY983157 CTU983153:CTU983157 DDQ983153:DDQ983157 DNM983153:DNM983157 DXI983153:DXI983157 EHE983153:EHE983157 ERA983153:ERA983157 FAW983153:FAW983157 FKS983153:FKS983157 FUO983153:FUO983157 GEK983153:GEK983157 GOG983153:GOG983157 GYC983153:GYC983157 HHY983153:HHY983157 HRU983153:HRU983157 IBQ983153:IBQ983157 ILM983153:ILM983157 IVI983153:IVI983157 JFE983153:JFE983157 JPA983153:JPA983157 JYW983153:JYW983157 KIS983153:KIS983157 KSO983153:KSO983157 LCK983153:LCK983157 LMG983153:LMG983157 LWC983153:LWC983157 MFY983153:MFY983157 MPU983153:MPU983157 MZQ983153:MZQ983157 NJM983153:NJM983157 NTI983153:NTI983157 ODE983153:ODE983157 ONA983153:ONA983157 OWW983153:OWW983157 PGS983153:PGS983157 PQO983153:PQO983157 QAK983153:QAK983157 QKG983153:QKG983157 QUC983153:QUC983157 RDY983153:RDY983157 RNU983153:RNU983157 RXQ983153:RXQ983157 SHM983153:SHM983157 SRI983153:SRI983157 TBE983153:TBE983157 TLA983153:TLA983157 TUW983153:TUW983157 UES983153:UES983157 UOO983153:UOO983157 UYK983153:UYK983157 VIG983153:VIG983157 VSC983153:VSC983157 WBY983153:WBY983157 I40:O73 D72:D73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0"/>
  <sheetViews>
    <sheetView view="pageBreakPreview" zoomScale="80" zoomScaleNormal="75" zoomScaleSheetLayoutView="80" workbookViewId="0">
      <selection activeCell="AU4" sqref="AU4:BH12"/>
    </sheetView>
  </sheetViews>
  <sheetFormatPr defaultRowHeight="13.5"/>
  <cols>
    <col min="1" max="1" width="1.5" style="179" customWidth="1"/>
    <col min="2" max="6" width="2.875" style="179" customWidth="1"/>
    <col min="7" max="7" width="2.75" style="179" customWidth="1"/>
    <col min="8" max="23" width="2.875" style="179" customWidth="1"/>
    <col min="24" max="24" width="3.125" style="179" customWidth="1"/>
    <col min="25" max="43" width="2.875" style="179" customWidth="1"/>
    <col min="44" max="44" width="2.625" style="179" customWidth="1"/>
    <col min="45" max="48" width="2.875" style="179" customWidth="1"/>
    <col min="49" max="49" width="3" style="179" customWidth="1"/>
    <col min="50" max="55" width="2.875" style="179" customWidth="1"/>
    <col min="56" max="56" width="2.625" style="179" customWidth="1"/>
    <col min="57" max="60" width="2.875" style="179" customWidth="1"/>
    <col min="61" max="256" width="9" style="179"/>
    <col min="257" max="257" width="1.5" style="179" customWidth="1"/>
    <col min="258" max="262" width="2.875" style="179" customWidth="1"/>
    <col min="263" max="263" width="2.75" style="179" customWidth="1"/>
    <col min="264" max="279" width="2.875" style="179" customWidth="1"/>
    <col min="280" max="280" width="3.125" style="179" customWidth="1"/>
    <col min="281" max="299" width="2.875" style="179" customWidth="1"/>
    <col min="300" max="300" width="2.625" style="179" customWidth="1"/>
    <col min="301" max="304" width="2.875" style="179" customWidth="1"/>
    <col min="305" max="305" width="3" style="179" customWidth="1"/>
    <col min="306" max="311" width="2.875" style="179" customWidth="1"/>
    <col min="312" max="312" width="2.625" style="179" customWidth="1"/>
    <col min="313" max="316" width="2.875" style="179" customWidth="1"/>
    <col min="317" max="512" width="9" style="179"/>
    <col min="513" max="513" width="1.5" style="179" customWidth="1"/>
    <col min="514" max="518" width="2.875" style="179" customWidth="1"/>
    <col min="519" max="519" width="2.75" style="179" customWidth="1"/>
    <col min="520" max="535" width="2.875" style="179" customWidth="1"/>
    <col min="536" max="536" width="3.125" style="179" customWidth="1"/>
    <col min="537" max="555" width="2.875" style="179" customWidth="1"/>
    <col min="556" max="556" width="2.625" style="179" customWidth="1"/>
    <col min="557" max="560" width="2.875" style="179" customWidth="1"/>
    <col min="561" max="561" width="3" style="179" customWidth="1"/>
    <col min="562" max="567" width="2.875" style="179" customWidth="1"/>
    <col min="568" max="568" width="2.625" style="179" customWidth="1"/>
    <col min="569" max="572" width="2.875" style="179" customWidth="1"/>
    <col min="573" max="768" width="9" style="179"/>
    <col min="769" max="769" width="1.5" style="179" customWidth="1"/>
    <col min="770" max="774" width="2.875" style="179" customWidth="1"/>
    <col min="775" max="775" width="2.75" style="179" customWidth="1"/>
    <col min="776" max="791" width="2.875" style="179" customWidth="1"/>
    <col min="792" max="792" width="3.125" style="179" customWidth="1"/>
    <col min="793" max="811" width="2.875" style="179" customWidth="1"/>
    <col min="812" max="812" width="2.625" style="179" customWidth="1"/>
    <col min="813" max="816" width="2.875" style="179" customWidth="1"/>
    <col min="817" max="817" width="3" style="179" customWidth="1"/>
    <col min="818" max="823" width="2.875" style="179" customWidth="1"/>
    <col min="824" max="824" width="2.625" style="179" customWidth="1"/>
    <col min="825" max="828" width="2.875" style="179" customWidth="1"/>
    <col min="829" max="1024" width="9" style="179"/>
    <col min="1025" max="1025" width="1.5" style="179" customWidth="1"/>
    <col min="1026" max="1030" width="2.875" style="179" customWidth="1"/>
    <col min="1031" max="1031" width="2.75" style="179" customWidth="1"/>
    <col min="1032" max="1047" width="2.875" style="179" customWidth="1"/>
    <col min="1048" max="1048" width="3.125" style="179" customWidth="1"/>
    <col min="1049" max="1067" width="2.875" style="179" customWidth="1"/>
    <col min="1068" max="1068" width="2.625" style="179" customWidth="1"/>
    <col min="1069" max="1072" width="2.875" style="179" customWidth="1"/>
    <col min="1073" max="1073" width="3" style="179" customWidth="1"/>
    <col min="1074" max="1079" width="2.875" style="179" customWidth="1"/>
    <col min="1080" max="1080" width="2.625" style="179" customWidth="1"/>
    <col min="1081" max="1084" width="2.875" style="179" customWidth="1"/>
    <col min="1085" max="1280" width="9" style="179"/>
    <col min="1281" max="1281" width="1.5" style="179" customWidth="1"/>
    <col min="1282" max="1286" width="2.875" style="179" customWidth="1"/>
    <col min="1287" max="1287" width="2.75" style="179" customWidth="1"/>
    <col min="1288" max="1303" width="2.875" style="179" customWidth="1"/>
    <col min="1304" max="1304" width="3.125" style="179" customWidth="1"/>
    <col min="1305" max="1323" width="2.875" style="179" customWidth="1"/>
    <col min="1324" max="1324" width="2.625" style="179" customWidth="1"/>
    <col min="1325" max="1328" width="2.875" style="179" customWidth="1"/>
    <col min="1329" max="1329" width="3" style="179" customWidth="1"/>
    <col min="1330" max="1335" width="2.875" style="179" customWidth="1"/>
    <col min="1336" max="1336" width="2.625" style="179" customWidth="1"/>
    <col min="1337" max="1340" width="2.875" style="179" customWidth="1"/>
    <col min="1341" max="1536" width="9" style="179"/>
    <col min="1537" max="1537" width="1.5" style="179" customWidth="1"/>
    <col min="1538" max="1542" width="2.875" style="179" customWidth="1"/>
    <col min="1543" max="1543" width="2.75" style="179" customWidth="1"/>
    <col min="1544" max="1559" width="2.875" style="179" customWidth="1"/>
    <col min="1560" max="1560" width="3.125" style="179" customWidth="1"/>
    <col min="1561" max="1579" width="2.875" style="179" customWidth="1"/>
    <col min="1580" max="1580" width="2.625" style="179" customWidth="1"/>
    <col min="1581" max="1584" width="2.875" style="179" customWidth="1"/>
    <col min="1585" max="1585" width="3" style="179" customWidth="1"/>
    <col min="1586" max="1591" width="2.875" style="179" customWidth="1"/>
    <col min="1592" max="1592" width="2.625" style="179" customWidth="1"/>
    <col min="1593" max="1596" width="2.875" style="179" customWidth="1"/>
    <col min="1597" max="1792" width="9" style="179"/>
    <col min="1793" max="1793" width="1.5" style="179" customWidth="1"/>
    <col min="1794" max="1798" width="2.875" style="179" customWidth="1"/>
    <col min="1799" max="1799" width="2.75" style="179" customWidth="1"/>
    <col min="1800" max="1815" width="2.875" style="179" customWidth="1"/>
    <col min="1816" max="1816" width="3.125" style="179" customWidth="1"/>
    <col min="1817" max="1835" width="2.875" style="179" customWidth="1"/>
    <col min="1836" max="1836" width="2.625" style="179" customWidth="1"/>
    <col min="1837" max="1840" width="2.875" style="179" customWidth="1"/>
    <col min="1841" max="1841" width="3" style="179" customWidth="1"/>
    <col min="1842" max="1847" width="2.875" style="179" customWidth="1"/>
    <col min="1848" max="1848" width="2.625" style="179" customWidth="1"/>
    <col min="1849" max="1852" width="2.875" style="179" customWidth="1"/>
    <col min="1853" max="2048" width="9" style="179"/>
    <col min="2049" max="2049" width="1.5" style="179" customWidth="1"/>
    <col min="2050" max="2054" width="2.875" style="179" customWidth="1"/>
    <col min="2055" max="2055" width="2.75" style="179" customWidth="1"/>
    <col min="2056" max="2071" width="2.875" style="179" customWidth="1"/>
    <col min="2072" max="2072" width="3.125" style="179" customWidth="1"/>
    <col min="2073" max="2091" width="2.875" style="179" customWidth="1"/>
    <col min="2092" max="2092" width="2.625" style="179" customWidth="1"/>
    <col min="2093" max="2096" width="2.875" style="179" customWidth="1"/>
    <col min="2097" max="2097" width="3" style="179" customWidth="1"/>
    <col min="2098" max="2103" width="2.875" style="179" customWidth="1"/>
    <col min="2104" max="2104" width="2.625" style="179" customWidth="1"/>
    <col min="2105" max="2108" width="2.875" style="179" customWidth="1"/>
    <col min="2109" max="2304" width="9" style="179"/>
    <col min="2305" max="2305" width="1.5" style="179" customWidth="1"/>
    <col min="2306" max="2310" width="2.875" style="179" customWidth="1"/>
    <col min="2311" max="2311" width="2.75" style="179" customWidth="1"/>
    <col min="2312" max="2327" width="2.875" style="179" customWidth="1"/>
    <col min="2328" max="2328" width="3.125" style="179" customWidth="1"/>
    <col min="2329" max="2347" width="2.875" style="179" customWidth="1"/>
    <col min="2348" max="2348" width="2.625" style="179" customWidth="1"/>
    <col min="2349" max="2352" width="2.875" style="179" customWidth="1"/>
    <col min="2353" max="2353" width="3" style="179" customWidth="1"/>
    <col min="2354" max="2359" width="2.875" style="179" customWidth="1"/>
    <col min="2360" max="2360" width="2.625" style="179" customWidth="1"/>
    <col min="2361" max="2364" width="2.875" style="179" customWidth="1"/>
    <col min="2365" max="2560" width="9" style="179"/>
    <col min="2561" max="2561" width="1.5" style="179" customWidth="1"/>
    <col min="2562" max="2566" width="2.875" style="179" customWidth="1"/>
    <col min="2567" max="2567" width="2.75" style="179" customWidth="1"/>
    <col min="2568" max="2583" width="2.875" style="179" customWidth="1"/>
    <col min="2584" max="2584" width="3.125" style="179" customWidth="1"/>
    <col min="2585" max="2603" width="2.875" style="179" customWidth="1"/>
    <col min="2604" max="2604" width="2.625" style="179" customWidth="1"/>
    <col min="2605" max="2608" width="2.875" style="179" customWidth="1"/>
    <col min="2609" max="2609" width="3" style="179" customWidth="1"/>
    <col min="2610" max="2615" width="2.875" style="179" customWidth="1"/>
    <col min="2616" max="2616" width="2.625" style="179" customWidth="1"/>
    <col min="2617" max="2620" width="2.875" style="179" customWidth="1"/>
    <col min="2621" max="2816" width="9" style="179"/>
    <col min="2817" max="2817" width="1.5" style="179" customWidth="1"/>
    <col min="2818" max="2822" width="2.875" style="179" customWidth="1"/>
    <col min="2823" max="2823" width="2.75" style="179" customWidth="1"/>
    <col min="2824" max="2839" width="2.875" style="179" customWidth="1"/>
    <col min="2840" max="2840" width="3.125" style="179" customWidth="1"/>
    <col min="2841" max="2859" width="2.875" style="179" customWidth="1"/>
    <col min="2860" max="2860" width="2.625" style="179" customWidth="1"/>
    <col min="2861" max="2864" width="2.875" style="179" customWidth="1"/>
    <col min="2865" max="2865" width="3" style="179" customWidth="1"/>
    <col min="2866" max="2871" width="2.875" style="179" customWidth="1"/>
    <col min="2872" max="2872" width="2.625" style="179" customWidth="1"/>
    <col min="2873" max="2876" width="2.875" style="179" customWidth="1"/>
    <col min="2877" max="3072" width="9" style="179"/>
    <col min="3073" max="3073" width="1.5" style="179" customWidth="1"/>
    <col min="3074" max="3078" width="2.875" style="179" customWidth="1"/>
    <col min="3079" max="3079" width="2.75" style="179" customWidth="1"/>
    <col min="3080" max="3095" width="2.875" style="179" customWidth="1"/>
    <col min="3096" max="3096" width="3.125" style="179" customWidth="1"/>
    <col min="3097" max="3115" width="2.875" style="179" customWidth="1"/>
    <col min="3116" max="3116" width="2.625" style="179" customWidth="1"/>
    <col min="3117" max="3120" width="2.875" style="179" customWidth="1"/>
    <col min="3121" max="3121" width="3" style="179" customWidth="1"/>
    <col min="3122" max="3127" width="2.875" style="179" customWidth="1"/>
    <col min="3128" max="3128" width="2.625" style="179" customWidth="1"/>
    <col min="3129" max="3132" width="2.875" style="179" customWidth="1"/>
    <col min="3133" max="3328" width="9" style="179"/>
    <col min="3329" max="3329" width="1.5" style="179" customWidth="1"/>
    <col min="3330" max="3334" width="2.875" style="179" customWidth="1"/>
    <col min="3335" max="3335" width="2.75" style="179" customWidth="1"/>
    <col min="3336" max="3351" width="2.875" style="179" customWidth="1"/>
    <col min="3352" max="3352" width="3.125" style="179" customWidth="1"/>
    <col min="3353" max="3371" width="2.875" style="179" customWidth="1"/>
    <col min="3372" max="3372" width="2.625" style="179" customWidth="1"/>
    <col min="3373" max="3376" width="2.875" style="179" customWidth="1"/>
    <col min="3377" max="3377" width="3" style="179" customWidth="1"/>
    <col min="3378" max="3383" width="2.875" style="179" customWidth="1"/>
    <col min="3384" max="3384" width="2.625" style="179" customWidth="1"/>
    <col min="3385" max="3388" width="2.875" style="179" customWidth="1"/>
    <col min="3389" max="3584" width="9" style="179"/>
    <col min="3585" max="3585" width="1.5" style="179" customWidth="1"/>
    <col min="3586" max="3590" width="2.875" style="179" customWidth="1"/>
    <col min="3591" max="3591" width="2.75" style="179" customWidth="1"/>
    <col min="3592" max="3607" width="2.875" style="179" customWidth="1"/>
    <col min="3608" max="3608" width="3.125" style="179" customWidth="1"/>
    <col min="3609" max="3627" width="2.875" style="179" customWidth="1"/>
    <col min="3628" max="3628" width="2.625" style="179" customWidth="1"/>
    <col min="3629" max="3632" width="2.875" style="179" customWidth="1"/>
    <col min="3633" max="3633" width="3" style="179" customWidth="1"/>
    <col min="3634" max="3639" width="2.875" style="179" customWidth="1"/>
    <col min="3640" max="3640" width="2.625" style="179" customWidth="1"/>
    <col min="3641" max="3644" width="2.875" style="179" customWidth="1"/>
    <col min="3645" max="3840" width="9" style="179"/>
    <col min="3841" max="3841" width="1.5" style="179" customWidth="1"/>
    <col min="3842" max="3846" width="2.875" style="179" customWidth="1"/>
    <col min="3847" max="3847" width="2.75" style="179" customWidth="1"/>
    <col min="3848" max="3863" width="2.875" style="179" customWidth="1"/>
    <col min="3864" max="3864" width="3.125" style="179" customWidth="1"/>
    <col min="3865" max="3883" width="2.875" style="179" customWidth="1"/>
    <col min="3884" max="3884" width="2.625" style="179" customWidth="1"/>
    <col min="3885" max="3888" width="2.875" style="179" customWidth="1"/>
    <col min="3889" max="3889" width="3" style="179" customWidth="1"/>
    <col min="3890" max="3895" width="2.875" style="179" customWidth="1"/>
    <col min="3896" max="3896" width="2.625" style="179" customWidth="1"/>
    <col min="3897" max="3900" width="2.875" style="179" customWidth="1"/>
    <col min="3901" max="4096" width="9" style="179"/>
    <col min="4097" max="4097" width="1.5" style="179" customWidth="1"/>
    <col min="4098" max="4102" width="2.875" style="179" customWidth="1"/>
    <col min="4103" max="4103" width="2.75" style="179" customWidth="1"/>
    <col min="4104" max="4119" width="2.875" style="179" customWidth="1"/>
    <col min="4120" max="4120" width="3.125" style="179" customWidth="1"/>
    <col min="4121" max="4139" width="2.875" style="179" customWidth="1"/>
    <col min="4140" max="4140" width="2.625" style="179" customWidth="1"/>
    <col min="4141" max="4144" width="2.875" style="179" customWidth="1"/>
    <col min="4145" max="4145" width="3" style="179" customWidth="1"/>
    <col min="4146" max="4151" width="2.875" style="179" customWidth="1"/>
    <col min="4152" max="4152" width="2.625" style="179" customWidth="1"/>
    <col min="4153" max="4156" width="2.875" style="179" customWidth="1"/>
    <col min="4157" max="4352" width="9" style="179"/>
    <col min="4353" max="4353" width="1.5" style="179" customWidth="1"/>
    <col min="4354" max="4358" width="2.875" style="179" customWidth="1"/>
    <col min="4359" max="4359" width="2.75" style="179" customWidth="1"/>
    <col min="4360" max="4375" width="2.875" style="179" customWidth="1"/>
    <col min="4376" max="4376" width="3.125" style="179" customWidth="1"/>
    <col min="4377" max="4395" width="2.875" style="179" customWidth="1"/>
    <col min="4396" max="4396" width="2.625" style="179" customWidth="1"/>
    <col min="4397" max="4400" width="2.875" style="179" customWidth="1"/>
    <col min="4401" max="4401" width="3" style="179" customWidth="1"/>
    <col min="4402" max="4407" width="2.875" style="179" customWidth="1"/>
    <col min="4408" max="4408" width="2.625" style="179" customWidth="1"/>
    <col min="4409" max="4412" width="2.875" style="179" customWidth="1"/>
    <col min="4413" max="4608" width="9" style="179"/>
    <col min="4609" max="4609" width="1.5" style="179" customWidth="1"/>
    <col min="4610" max="4614" width="2.875" style="179" customWidth="1"/>
    <col min="4615" max="4615" width="2.75" style="179" customWidth="1"/>
    <col min="4616" max="4631" width="2.875" style="179" customWidth="1"/>
    <col min="4632" max="4632" width="3.125" style="179" customWidth="1"/>
    <col min="4633" max="4651" width="2.875" style="179" customWidth="1"/>
    <col min="4652" max="4652" width="2.625" style="179" customWidth="1"/>
    <col min="4653" max="4656" width="2.875" style="179" customWidth="1"/>
    <col min="4657" max="4657" width="3" style="179" customWidth="1"/>
    <col min="4658" max="4663" width="2.875" style="179" customWidth="1"/>
    <col min="4664" max="4664" width="2.625" style="179" customWidth="1"/>
    <col min="4665" max="4668" width="2.875" style="179" customWidth="1"/>
    <col min="4669" max="4864" width="9" style="179"/>
    <col min="4865" max="4865" width="1.5" style="179" customWidth="1"/>
    <col min="4866" max="4870" width="2.875" style="179" customWidth="1"/>
    <col min="4871" max="4871" width="2.75" style="179" customWidth="1"/>
    <col min="4872" max="4887" width="2.875" style="179" customWidth="1"/>
    <col min="4888" max="4888" width="3.125" style="179" customWidth="1"/>
    <col min="4889" max="4907" width="2.875" style="179" customWidth="1"/>
    <col min="4908" max="4908" width="2.625" style="179" customWidth="1"/>
    <col min="4909" max="4912" width="2.875" style="179" customWidth="1"/>
    <col min="4913" max="4913" width="3" style="179" customWidth="1"/>
    <col min="4914" max="4919" width="2.875" style="179" customWidth="1"/>
    <col min="4920" max="4920" width="2.625" style="179" customWidth="1"/>
    <col min="4921" max="4924" width="2.875" style="179" customWidth="1"/>
    <col min="4925" max="5120" width="9" style="179"/>
    <col min="5121" max="5121" width="1.5" style="179" customWidth="1"/>
    <col min="5122" max="5126" width="2.875" style="179" customWidth="1"/>
    <col min="5127" max="5127" width="2.75" style="179" customWidth="1"/>
    <col min="5128" max="5143" width="2.875" style="179" customWidth="1"/>
    <col min="5144" max="5144" width="3.125" style="179" customWidth="1"/>
    <col min="5145" max="5163" width="2.875" style="179" customWidth="1"/>
    <col min="5164" max="5164" width="2.625" style="179" customWidth="1"/>
    <col min="5165" max="5168" width="2.875" style="179" customWidth="1"/>
    <col min="5169" max="5169" width="3" style="179" customWidth="1"/>
    <col min="5170" max="5175" width="2.875" style="179" customWidth="1"/>
    <col min="5176" max="5176" width="2.625" style="179" customWidth="1"/>
    <col min="5177" max="5180" width="2.875" style="179" customWidth="1"/>
    <col min="5181" max="5376" width="9" style="179"/>
    <col min="5377" max="5377" width="1.5" style="179" customWidth="1"/>
    <col min="5378" max="5382" width="2.875" style="179" customWidth="1"/>
    <col min="5383" max="5383" width="2.75" style="179" customWidth="1"/>
    <col min="5384" max="5399" width="2.875" style="179" customWidth="1"/>
    <col min="5400" max="5400" width="3.125" style="179" customWidth="1"/>
    <col min="5401" max="5419" width="2.875" style="179" customWidth="1"/>
    <col min="5420" max="5420" width="2.625" style="179" customWidth="1"/>
    <col min="5421" max="5424" width="2.875" style="179" customWidth="1"/>
    <col min="5425" max="5425" width="3" style="179" customWidth="1"/>
    <col min="5426" max="5431" width="2.875" style="179" customWidth="1"/>
    <col min="5432" max="5432" width="2.625" style="179" customWidth="1"/>
    <col min="5433" max="5436" width="2.875" style="179" customWidth="1"/>
    <col min="5437" max="5632" width="9" style="179"/>
    <col min="5633" max="5633" width="1.5" style="179" customWidth="1"/>
    <col min="5634" max="5638" width="2.875" style="179" customWidth="1"/>
    <col min="5639" max="5639" width="2.75" style="179" customWidth="1"/>
    <col min="5640" max="5655" width="2.875" style="179" customWidth="1"/>
    <col min="5656" max="5656" width="3.125" style="179" customWidth="1"/>
    <col min="5657" max="5675" width="2.875" style="179" customWidth="1"/>
    <col min="5676" max="5676" width="2.625" style="179" customWidth="1"/>
    <col min="5677" max="5680" width="2.875" style="179" customWidth="1"/>
    <col min="5681" max="5681" width="3" style="179" customWidth="1"/>
    <col min="5682" max="5687" width="2.875" style="179" customWidth="1"/>
    <col min="5688" max="5688" width="2.625" style="179" customWidth="1"/>
    <col min="5689" max="5692" width="2.875" style="179" customWidth="1"/>
    <col min="5693" max="5888" width="9" style="179"/>
    <col min="5889" max="5889" width="1.5" style="179" customWidth="1"/>
    <col min="5890" max="5894" width="2.875" style="179" customWidth="1"/>
    <col min="5895" max="5895" width="2.75" style="179" customWidth="1"/>
    <col min="5896" max="5911" width="2.875" style="179" customWidth="1"/>
    <col min="5912" max="5912" width="3.125" style="179" customWidth="1"/>
    <col min="5913" max="5931" width="2.875" style="179" customWidth="1"/>
    <col min="5932" max="5932" width="2.625" style="179" customWidth="1"/>
    <col min="5933" max="5936" width="2.875" style="179" customWidth="1"/>
    <col min="5937" max="5937" width="3" style="179" customWidth="1"/>
    <col min="5938" max="5943" width="2.875" style="179" customWidth="1"/>
    <col min="5944" max="5944" width="2.625" style="179" customWidth="1"/>
    <col min="5945" max="5948" width="2.875" style="179" customWidth="1"/>
    <col min="5949" max="6144" width="9" style="179"/>
    <col min="6145" max="6145" width="1.5" style="179" customWidth="1"/>
    <col min="6146" max="6150" width="2.875" style="179" customWidth="1"/>
    <col min="6151" max="6151" width="2.75" style="179" customWidth="1"/>
    <col min="6152" max="6167" width="2.875" style="179" customWidth="1"/>
    <col min="6168" max="6168" width="3.125" style="179" customWidth="1"/>
    <col min="6169" max="6187" width="2.875" style="179" customWidth="1"/>
    <col min="6188" max="6188" width="2.625" style="179" customWidth="1"/>
    <col min="6189" max="6192" width="2.875" style="179" customWidth="1"/>
    <col min="6193" max="6193" width="3" style="179" customWidth="1"/>
    <col min="6194" max="6199" width="2.875" style="179" customWidth="1"/>
    <col min="6200" max="6200" width="2.625" style="179" customWidth="1"/>
    <col min="6201" max="6204" width="2.875" style="179" customWidth="1"/>
    <col min="6205" max="6400" width="9" style="179"/>
    <col min="6401" max="6401" width="1.5" style="179" customWidth="1"/>
    <col min="6402" max="6406" width="2.875" style="179" customWidth="1"/>
    <col min="6407" max="6407" width="2.75" style="179" customWidth="1"/>
    <col min="6408" max="6423" width="2.875" style="179" customWidth="1"/>
    <col min="6424" max="6424" width="3.125" style="179" customWidth="1"/>
    <col min="6425" max="6443" width="2.875" style="179" customWidth="1"/>
    <col min="6444" max="6444" width="2.625" style="179" customWidth="1"/>
    <col min="6445" max="6448" width="2.875" style="179" customWidth="1"/>
    <col min="6449" max="6449" width="3" style="179" customWidth="1"/>
    <col min="6450" max="6455" width="2.875" style="179" customWidth="1"/>
    <col min="6456" max="6456" width="2.625" style="179" customWidth="1"/>
    <col min="6457" max="6460" width="2.875" style="179" customWidth="1"/>
    <col min="6461" max="6656" width="9" style="179"/>
    <col min="6657" max="6657" width="1.5" style="179" customWidth="1"/>
    <col min="6658" max="6662" width="2.875" style="179" customWidth="1"/>
    <col min="6663" max="6663" width="2.75" style="179" customWidth="1"/>
    <col min="6664" max="6679" width="2.875" style="179" customWidth="1"/>
    <col min="6680" max="6680" width="3.125" style="179" customWidth="1"/>
    <col min="6681" max="6699" width="2.875" style="179" customWidth="1"/>
    <col min="6700" max="6700" width="2.625" style="179" customWidth="1"/>
    <col min="6701" max="6704" width="2.875" style="179" customWidth="1"/>
    <col min="6705" max="6705" width="3" style="179" customWidth="1"/>
    <col min="6706" max="6711" width="2.875" style="179" customWidth="1"/>
    <col min="6712" max="6712" width="2.625" style="179" customWidth="1"/>
    <col min="6713" max="6716" width="2.875" style="179" customWidth="1"/>
    <col min="6717" max="6912" width="9" style="179"/>
    <col min="6913" max="6913" width="1.5" style="179" customWidth="1"/>
    <col min="6914" max="6918" width="2.875" style="179" customWidth="1"/>
    <col min="6919" max="6919" width="2.75" style="179" customWidth="1"/>
    <col min="6920" max="6935" width="2.875" style="179" customWidth="1"/>
    <col min="6936" max="6936" width="3.125" style="179" customWidth="1"/>
    <col min="6937" max="6955" width="2.875" style="179" customWidth="1"/>
    <col min="6956" max="6956" width="2.625" style="179" customWidth="1"/>
    <col min="6957" max="6960" width="2.875" style="179" customWidth="1"/>
    <col min="6961" max="6961" width="3" style="179" customWidth="1"/>
    <col min="6962" max="6967" width="2.875" style="179" customWidth="1"/>
    <col min="6968" max="6968" width="2.625" style="179" customWidth="1"/>
    <col min="6969" max="6972" width="2.875" style="179" customWidth="1"/>
    <col min="6973" max="7168" width="9" style="179"/>
    <col min="7169" max="7169" width="1.5" style="179" customWidth="1"/>
    <col min="7170" max="7174" width="2.875" style="179" customWidth="1"/>
    <col min="7175" max="7175" width="2.75" style="179" customWidth="1"/>
    <col min="7176" max="7191" width="2.875" style="179" customWidth="1"/>
    <col min="7192" max="7192" width="3.125" style="179" customWidth="1"/>
    <col min="7193" max="7211" width="2.875" style="179" customWidth="1"/>
    <col min="7212" max="7212" width="2.625" style="179" customWidth="1"/>
    <col min="7213" max="7216" width="2.875" style="179" customWidth="1"/>
    <col min="7217" max="7217" width="3" style="179" customWidth="1"/>
    <col min="7218" max="7223" width="2.875" style="179" customWidth="1"/>
    <col min="7224" max="7224" width="2.625" style="179" customWidth="1"/>
    <col min="7225" max="7228" width="2.875" style="179" customWidth="1"/>
    <col min="7229" max="7424" width="9" style="179"/>
    <col min="7425" max="7425" width="1.5" style="179" customWidth="1"/>
    <col min="7426" max="7430" width="2.875" style="179" customWidth="1"/>
    <col min="7431" max="7431" width="2.75" style="179" customWidth="1"/>
    <col min="7432" max="7447" width="2.875" style="179" customWidth="1"/>
    <col min="7448" max="7448" width="3.125" style="179" customWidth="1"/>
    <col min="7449" max="7467" width="2.875" style="179" customWidth="1"/>
    <col min="7468" max="7468" width="2.625" style="179" customWidth="1"/>
    <col min="7469" max="7472" width="2.875" style="179" customWidth="1"/>
    <col min="7473" max="7473" width="3" style="179" customWidth="1"/>
    <col min="7474" max="7479" width="2.875" style="179" customWidth="1"/>
    <col min="7480" max="7480" width="2.625" style="179" customWidth="1"/>
    <col min="7481" max="7484" width="2.875" style="179" customWidth="1"/>
    <col min="7485" max="7680" width="9" style="179"/>
    <col min="7681" max="7681" width="1.5" style="179" customWidth="1"/>
    <col min="7682" max="7686" width="2.875" style="179" customWidth="1"/>
    <col min="7687" max="7687" width="2.75" style="179" customWidth="1"/>
    <col min="7688" max="7703" width="2.875" style="179" customWidth="1"/>
    <col min="7704" max="7704" width="3.125" style="179" customWidth="1"/>
    <col min="7705" max="7723" width="2.875" style="179" customWidth="1"/>
    <col min="7724" max="7724" width="2.625" style="179" customWidth="1"/>
    <col min="7725" max="7728" width="2.875" style="179" customWidth="1"/>
    <col min="7729" max="7729" width="3" style="179" customWidth="1"/>
    <col min="7730" max="7735" width="2.875" style="179" customWidth="1"/>
    <col min="7736" max="7736" width="2.625" style="179" customWidth="1"/>
    <col min="7737" max="7740" width="2.875" style="179" customWidth="1"/>
    <col min="7741" max="7936" width="9" style="179"/>
    <col min="7937" max="7937" width="1.5" style="179" customWidth="1"/>
    <col min="7938" max="7942" width="2.875" style="179" customWidth="1"/>
    <col min="7943" max="7943" width="2.75" style="179" customWidth="1"/>
    <col min="7944" max="7959" width="2.875" style="179" customWidth="1"/>
    <col min="7960" max="7960" width="3.125" style="179" customWidth="1"/>
    <col min="7961" max="7979" width="2.875" style="179" customWidth="1"/>
    <col min="7980" max="7980" width="2.625" style="179" customWidth="1"/>
    <col min="7981" max="7984" width="2.875" style="179" customWidth="1"/>
    <col min="7985" max="7985" width="3" style="179" customWidth="1"/>
    <col min="7986" max="7991" width="2.875" style="179" customWidth="1"/>
    <col min="7992" max="7992" width="2.625" style="179" customWidth="1"/>
    <col min="7993" max="7996" width="2.875" style="179" customWidth="1"/>
    <col min="7997" max="8192" width="9" style="179"/>
    <col min="8193" max="8193" width="1.5" style="179" customWidth="1"/>
    <col min="8194" max="8198" width="2.875" style="179" customWidth="1"/>
    <col min="8199" max="8199" width="2.75" style="179" customWidth="1"/>
    <col min="8200" max="8215" width="2.875" style="179" customWidth="1"/>
    <col min="8216" max="8216" width="3.125" style="179" customWidth="1"/>
    <col min="8217" max="8235" width="2.875" style="179" customWidth="1"/>
    <col min="8236" max="8236" width="2.625" style="179" customWidth="1"/>
    <col min="8237" max="8240" width="2.875" style="179" customWidth="1"/>
    <col min="8241" max="8241" width="3" style="179" customWidth="1"/>
    <col min="8242" max="8247" width="2.875" style="179" customWidth="1"/>
    <col min="8248" max="8248" width="2.625" style="179" customWidth="1"/>
    <col min="8249" max="8252" width="2.875" style="179" customWidth="1"/>
    <col min="8253" max="8448" width="9" style="179"/>
    <col min="8449" max="8449" width="1.5" style="179" customWidth="1"/>
    <col min="8450" max="8454" width="2.875" style="179" customWidth="1"/>
    <col min="8455" max="8455" width="2.75" style="179" customWidth="1"/>
    <col min="8456" max="8471" width="2.875" style="179" customWidth="1"/>
    <col min="8472" max="8472" width="3.125" style="179" customWidth="1"/>
    <col min="8473" max="8491" width="2.875" style="179" customWidth="1"/>
    <col min="8492" max="8492" width="2.625" style="179" customWidth="1"/>
    <col min="8493" max="8496" width="2.875" style="179" customWidth="1"/>
    <col min="8497" max="8497" width="3" style="179" customWidth="1"/>
    <col min="8498" max="8503" width="2.875" style="179" customWidth="1"/>
    <col min="8504" max="8504" width="2.625" style="179" customWidth="1"/>
    <col min="8505" max="8508" width="2.875" style="179" customWidth="1"/>
    <col min="8509" max="8704" width="9" style="179"/>
    <col min="8705" max="8705" width="1.5" style="179" customWidth="1"/>
    <col min="8706" max="8710" width="2.875" style="179" customWidth="1"/>
    <col min="8711" max="8711" width="2.75" style="179" customWidth="1"/>
    <col min="8712" max="8727" width="2.875" style="179" customWidth="1"/>
    <col min="8728" max="8728" width="3.125" style="179" customWidth="1"/>
    <col min="8729" max="8747" width="2.875" style="179" customWidth="1"/>
    <col min="8748" max="8748" width="2.625" style="179" customWidth="1"/>
    <col min="8749" max="8752" width="2.875" style="179" customWidth="1"/>
    <col min="8753" max="8753" width="3" style="179" customWidth="1"/>
    <col min="8754" max="8759" width="2.875" style="179" customWidth="1"/>
    <col min="8760" max="8760" width="2.625" style="179" customWidth="1"/>
    <col min="8761" max="8764" width="2.875" style="179" customWidth="1"/>
    <col min="8765" max="8960" width="9" style="179"/>
    <col min="8961" max="8961" width="1.5" style="179" customWidth="1"/>
    <col min="8962" max="8966" width="2.875" style="179" customWidth="1"/>
    <col min="8967" max="8967" width="2.75" style="179" customWidth="1"/>
    <col min="8968" max="8983" width="2.875" style="179" customWidth="1"/>
    <col min="8984" max="8984" width="3.125" style="179" customWidth="1"/>
    <col min="8985" max="9003" width="2.875" style="179" customWidth="1"/>
    <col min="9004" max="9004" width="2.625" style="179" customWidth="1"/>
    <col min="9005" max="9008" width="2.875" style="179" customWidth="1"/>
    <col min="9009" max="9009" width="3" style="179" customWidth="1"/>
    <col min="9010" max="9015" width="2.875" style="179" customWidth="1"/>
    <col min="9016" max="9016" width="2.625" style="179" customWidth="1"/>
    <col min="9017" max="9020" width="2.875" style="179" customWidth="1"/>
    <col min="9021" max="9216" width="9" style="179"/>
    <col min="9217" max="9217" width="1.5" style="179" customWidth="1"/>
    <col min="9218" max="9222" width="2.875" style="179" customWidth="1"/>
    <col min="9223" max="9223" width="2.75" style="179" customWidth="1"/>
    <col min="9224" max="9239" width="2.875" style="179" customWidth="1"/>
    <col min="9240" max="9240" width="3.125" style="179" customWidth="1"/>
    <col min="9241" max="9259" width="2.875" style="179" customWidth="1"/>
    <col min="9260" max="9260" width="2.625" style="179" customWidth="1"/>
    <col min="9261" max="9264" width="2.875" style="179" customWidth="1"/>
    <col min="9265" max="9265" width="3" style="179" customWidth="1"/>
    <col min="9266" max="9271" width="2.875" style="179" customWidth="1"/>
    <col min="9272" max="9272" width="2.625" style="179" customWidth="1"/>
    <col min="9273" max="9276" width="2.875" style="179" customWidth="1"/>
    <col min="9277" max="9472" width="9" style="179"/>
    <col min="9473" max="9473" width="1.5" style="179" customWidth="1"/>
    <col min="9474" max="9478" width="2.875" style="179" customWidth="1"/>
    <col min="9479" max="9479" width="2.75" style="179" customWidth="1"/>
    <col min="9480" max="9495" width="2.875" style="179" customWidth="1"/>
    <col min="9496" max="9496" width="3.125" style="179" customWidth="1"/>
    <col min="9497" max="9515" width="2.875" style="179" customWidth="1"/>
    <col min="9516" max="9516" width="2.625" style="179" customWidth="1"/>
    <col min="9517" max="9520" width="2.875" style="179" customWidth="1"/>
    <col min="9521" max="9521" width="3" style="179" customWidth="1"/>
    <col min="9522" max="9527" width="2.875" style="179" customWidth="1"/>
    <col min="9528" max="9528" width="2.625" style="179" customWidth="1"/>
    <col min="9529" max="9532" width="2.875" style="179" customWidth="1"/>
    <col min="9533" max="9728" width="9" style="179"/>
    <col min="9729" max="9729" width="1.5" style="179" customWidth="1"/>
    <col min="9730" max="9734" width="2.875" style="179" customWidth="1"/>
    <col min="9735" max="9735" width="2.75" style="179" customWidth="1"/>
    <col min="9736" max="9751" width="2.875" style="179" customWidth="1"/>
    <col min="9752" max="9752" width="3.125" style="179" customWidth="1"/>
    <col min="9753" max="9771" width="2.875" style="179" customWidth="1"/>
    <col min="9772" max="9772" width="2.625" style="179" customWidth="1"/>
    <col min="9773" max="9776" width="2.875" style="179" customWidth="1"/>
    <col min="9777" max="9777" width="3" style="179" customWidth="1"/>
    <col min="9778" max="9783" width="2.875" style="179" customWidth="1"/>
    <col min="9784" max="9784" width="2.625" style="179" customWidth="1"/>
    <col min="9785" max="9788" width="2.875" style="179" customWidth="1"/>
    <col min="9789" max="9984" width="9" style="179"/>
    <col min="9985" max="9985" width="1.5" style="179" customWidth="1"/>
    <col min="9986" max="9990" width="2.875" style="179" customWidth="1"/>
    <col min="9991" max="9991" width="2.75" style="179" customWidth="1"/>
    <col min="9992" max="10007" width="2.875" style="179" customWidth="1"/>
    <col min="10008" max="10008" width="3.125" style="179" customWidth="1"/>
    <col min="10009" max="10027" width="2.875" style="179" customWidth="1"/>
    <col min="10028" max="10028" width="2.625" style="179" customWidth="1"/>
    <col min="10029" max="10032" width="2.875" style="179" customWidth="1"/>
    <col min="10033" max="10033" width="3" style="179" customWidth="1"/>
    <col min="10034" max="10039" width="2.875" style="179" customWidth="1"/>
    <col min="10040" max="10040" width="2.625" style="179" customWidth="1"/>
    <col min="10041" max="10044" width="2.875" style="179" customWidth="1"/>
    <col min="10045" max="10240" width="9" style="179"/>
    <col min="10241" max="10241" width="1.5" style="179" customWidth="1"/>
    <col min="10242" max="10246" width="2.875" style="179" customWidth="1"/>
    <col min="10247" max="10247" width="2.75" style="179" customWidth="1"/>
    <col min="10248" max="10263" width="2.875" style="179" customWidth="1"/>
    <col min="10264" max="10264" width="3.125" style="179" customWidth="1"/>
    <col min="10265" max="10283" width="2.875" style="179" customWidth="1"/>
    <col min="10284" max="10284" width="2.625" style="179" customWidth="1"/>
    <col min="10285" max="10288" width="2.875" style="179" customWidth="1"/>
    <col min="10289" max="10289" width="3" style="179" customWidth="1"/>
    <col min="10290" max="10295" width="2.875" style="179" customWidth="1"/>
    <col min="10296" max="10296" width="2.625" style="179" customWidth="1"/>
    <col min="10297" max="10300" width="2.875" style="179" customWidth="1"/>
    <col min="10301" max="10496" width="9" style="179"/>
    <col min="10497" max="10497" width="1.5" style="179" customWidth="1"/>
    <col min="10498" max="10502" width="2.875" style="179" customWidth="1"/>
    <col min="10503" max="10503" width="2.75" style="179" customWidth="1"/>
    <col min="10504" max="10519" width="2.875" style="179" customWidth="1"/>
    <col min="10520" max="10520" width="3.125" style="179" customWidth="1"/>
    <col min="10521" max="10539" width="2.875" style="179" customWidth="1"/>
    <col min="10540" max="10540" width="2.625" style="179" customWidth="1"/>
    <col min="10541" max="10544" width="2.875" style="179" customWidth="1"/>
    <col min="10545" max="10545" width="3" style="179" customWidth="1"/>
    <col min="10546" max="10551" width="2.875" style="179" customWidth="1"/>
    <col min="10552" max="10552" width="2.625" style="179" customWidth="1"/>
    <col min="10553" max="10556" width="2.875" style="179" customWidth="1"/>
    <col min="10557" max="10752" width="9" style="179"/>
    <col min="10753" max="10753" width="1.5" style="179" customWidth="1"/>
    <col min="10754" max="10758" width="2.875" style="179" customWidth="1"/>
    <col min="10759" max="10759" width="2.75" style="179" customWidth="1"/>
    <col min="10760" max="10775" width="2.875" style="179" customWidth="1"/>
    <col min="10776" max="10776" width="3.125" style="179" customWidth="1"/>
    <col min="10777" max="10795" width="2.875" style="179" customWidth="1"/>
    <col min="10796" max="10796" width="2.625" style="179" customWidth="1"/>
    <col min="10797" max="10800" width="2.875" style="179" customWidth="1"/>
    <col min="10801" max="10801" width="3" style="179" customWidth="1"/>
    <col min="10802" max="10807" width="2.875" style="179" customWidth="1"/>
    <col min="10808" max="10808" width="2.625" style="179" customWidth="1"/>
    <col min="10809" max="10812" width="2.875" style="179" customWidth="1"/>
    <col min="10813" max="11008" width="9" style="179"/>
    <col min="11009" max="11009" width="1.5" style="179" customWidth="1"/>
    <col min="11010" max="11014" width="2.875" style="179" customWidth="1"/>
    <col min="11015" max="11015" width="2.75" style="179" customWidth="1"/>
    <col min="11016" max="11031" width="2.875" style="179" customWidth="1"/>
    <col min="11032" max="11032" width="3.125" style="179" customWidth="1"/>
    <col min="11033" max="11051" width="2.875" style="179" customWidth="1"/>
    <col min="11052" max="11052" width="2.625" style="179" customWidth="1"/>
    <col min="11053" max="11056" width="2.875" style="179" customWidth="1"/>
    <col min="11057" max="11057" width="3" style="179" customWidth="1"/>
    <col min="11058" max="11063" width="2.875" style="179" customWidth="1"/>
    <col min="11064" max="11064" width="2.625" style="179" customWidth="1"/>
    <col min="11065" max="11068" width="2.875" style="179" customWidth="1"/>
    <col min="11069" max="11264" width="9" style="179"/>
    <col min="11265" max="11265" width="1.5" style="179" customWidth="1"/>
    <col min="11266" max="11270" width="2.875" style="179" customWidth="1"/>
    <col min="11271" max="11271" width="2.75" style="179" customWidth="1"/>
    <col min="11272" max="11287" width="2.875" style="179" customWidth="1"/>
    <col min="11288" max="11288" width="3.125" style="179" customWidth="1"/>
    <col min="11289" max="11307" width="2.875" style="179" customWidth="1"/>
    <col min="11308" max="11308" width="2.625" style="179" customWidth="1"/>
    <col min="11309" max="11312" width="2.875" style="179" customWidth="1"/>
    <col min="11313" max="11313" width="3" style="179" customWidth="1"/>
    <col min="11314" max="11319" width="2.875" style="179" customWidth="1"/>
    <col min="11320" max="11320" width="2.625" style="179" customWidth="1"/>
    <col min="11321" max="11324" width="2.875" style="179" customWidth="1"/>
    <col min="11325" max="11520" width="9" style="179"/>
    <col min="11521" max="11521" width="1.5" style="179" customWidth="1"/>
    <col min="11522" max="11526" width="2.875" style="179" customWidth="1"/>
    <col min="11527" max="11527" width="2.75" style="179" customWidth="1"/>
    <col min="11528" max="11543" width="2.875" style="179" customWidth="1"/>
    <col min="11544" max="11544" width="3.125" style="179" customWidth="1"/>
    <col min="11545" max="11563" width="2.875" style="179" customWidth="1"/>
    <col min="11564" max="11564" width="2.625" style="179" customWidth="1"/>
    <col min="11565" max="11568" width="2.875" style="179" customWidth="1"/>
    <col min="11569" max="11569" width="3" style="179" customWidth="1"/>
    <col min="11570" max="11575" width="2.875" style="179" customWidth="1"/>
    <col min="11576" max="11576" width="2.625" style="179" customWidth="1"/>
    <col min="11577" max="11580" width="2.875" style="179" customWidth="1"/>
    <col min="11581" max="11776" width="9" style="179"/>
    <col min="11777" max="11777" width="1.5" style="179" customWidth="1"/>
    <col min="11778" max="11782" width="2.875" style="179" customWidth="1"/>
    <col min="11783" max="11783" width="2.75" style="179" customWidth="1"/>
    <col min="11784" max="11799" width="2.875" style="179" customWidth="1"/>
    <col min="11800" max="11800" width="3.125" style="179" customWidth="1"/>
    <col min="11801" max="11819" width="2.875" style="179" customWidth="1"/>
    <col min="11820" max="11820" width="2.625" style="179" customWidth="1"/>
    <col min="11821" max="11824" width="2.875" style="179" customWidth="1"/>
    <col min="11825" max="11825" width="3" style="179" customWidth="1"/>
    <col min="11826" max="11831" width="2.875" style="179" customWidth="1"/>
    <col min="11832" max="11832" width="2.625" style="179" customWidth="1"/>
    <col min="11833" max="11836" width="2.875" style="179" customWidth="1"/>
    <col min="11837" max="12032" width="9" style="179"/>
    <col min="12033" max="12033" width="1.5" style="179" customWidth="1"/>
    <col min="12034" max="12038" width="2.875" style="179" customWidth="1"/>
    <col min="12039" max="12039" width="2.75" style="179" customWidth="1"/>
    <col min="12040" max="12055" width="2.875" style="179" customWidth="1"/>
    <col min="12056" max="12056" width="3.125" style="179" customWidth="1"/>
    <col min="12057" max="12075" width="2.875" style="179" customWidth="1"/>
    <col min="12076" max="12076" width="2.625" style="179" customWidth="1"/>
    <col min="12077" max="12080" width="2.875" style="179" customWidth="1"/>
    <col min="12081" max="12081" width="3" style="179" customWidth="1"/>
    <col min="12082" max="12087" width="2.875" style="179" customWidth="1"/>
    <col min="12088" max="12088" width="2.625" style="179" customWidth="1"/>
    <col min="12089" max="12092" width="2.875" style="179" customWidth="1"/>
    <col min="12093" max="12288" width="9" style="179"/>
    <col min="12289" max="12289" width="1.5" style="179" customWidth="1"/>
    <col min="12290" max="12294" width="2.875" style="179" customWidth="1"/>
    <col min="12295" max="12295" width="2.75" style="179" customWidth="1"/>
    <col min="12296" max="12311" width="2.875" style="179" customWidth="1"/>
    <col min="12312" max="12312" width="3.125" style="179" customWidth="1"/>
    <col min="12313" max="12331" width="2.875" style="179" customWidth="1"/>
    <col min="12332" max="12332" width="2.625" style="179" customWidth="1"/>
    <col min="12333" max="12336" width="2.875" style="179" customWidth="1"/>
    <col min="12337" max="12337" width="3" style="179" customWidth="1"/>
    <col min="12338" max="12343" width="2.875" style="179" customWidth="1"/>
    <col min="12344" max="12344" width="2.625" style="179" customWidth="1"/>
    <col min="12345" max="12348" width="2.875" style="179" customWidth="1"/>
    <col min="12349" max="12544" width="9" style="179"/>
    <col min="12545" max="12545" width="1.5" style="179" customWidth="1"/>
    <col min="12546" max="12550" width="2.875" style="179" customWidth="1"/>
    <col min="12551" max="12551" width="2.75" style="179" customWidth="1"/>
    <col min="12552" max="12567" width="2.875" style="179" customWidth="1"/>
    <col min="12568" max="12568" width="3.125" style="179" customWidth="1"/>
    <col min="12569" max="12587" width="2.875" style="179" customWidth="1"/>
    <col min="12588" max="12588" width="2.625" style="179" customWidth="1"/>
    <col min="12589" max="12592" width="2.875" style="179" customWidth="1"/>
    <col min="12593" max="12593" width="3" style="179" customWidth="1"/>
    <col min="12594" max="12599" width="2.875" style="179" customWidth="1"/>
    <col min="12600" max="12600" width="2.625" style="179" customWidth="1"/>
    <col min="12601" max="12604" width="2.875" style="179" customWidth="1"/>
    <col min="12605" max="12800" width="9" style="179"/>
    <col min="12801" max="12801" width="1.5" style="179" customWidth="1"/>
    <col min="12802" max="12806" width="2.875" style="179" customWidth="1"/>
    <col min="12807" max="12807" width="2.75" style="179" customWidth="1"/>
    <col min="12808" max="12823" width="2.875" style="179" customWidth="1"/>
    <col min="12824" max="12824" width="3.125" style="179" customWidth="1"/>
    <col min="12825" max="12843" width="2.875" style="179" customWidth="1"/>
    <col min="12844" max="12844" width="2.625" style="179" customWidth="1"/>
    <col min="12845" max="12848" width="2.875" style="179" customWidth="1"/>
    <col min="12849" max="12849" width="3" style="179" customWidth="1"/>
    <col min="12850" max="12855" width="2.875" style="179" customWidth="1"/>
    <col min="12856" max="12856" width="2.625" style="179" customWidth="1"/>
    <col min="12857" max="12860" width="2.875" style="179" customWidth="1"/>
    <col min="12861" max="13056" width="9" style="179"/>
    <col min="13057" max="13057" width="1.5" style="179" customWidth="1"/>
    <col min="13058" max="13062" width="2.875" style="179" customWidth="1"/>
    <col min="13063" max="13063" width="2.75" style="179" customWidth="1"/>
    <col min="13064" max="13079" width="2.875" style="179" customWidth="1"/>
    <col min="13080" max="13080" width="3.125" style="179" customWidth="1"/>
    <col min="13081" max="13099" width="2.875" style="179" customWidth="1"/>
    <col min="13100" max="13100" width="2.625" style="179" customWidth="1"/>
    <col min="13101" max="13104" width="2.875" style="179" customWidth="1"/>
    <col min="13105" max="13105" width="3" style="179" customWidth="1"/>
    <col min="13106" max="13111" width="2.875" style="179" customWidth="1"/>
    <col min="13112" max="13112" width="2.625" style="179" customWidth="1"/>
    <col min="13113" max="13116" width="2.875" style="179" customWidth="1"/>
    <col min="13117" max="13312" width="9" style="179"/>
    <col min="13313" max="13313" width="1.5" style="179" customWidth="1"/>
    <col min="13314" max="13318" width="2.875" style="179" customWidth="1"/>
    <col min="13319" max="13319" width="2.75" style="179" customWidth="1"/>
    <col min="13320" max="13335" width="2.875" style="179" customWidth="1"/>
    <col min="13336" max="13336" width="3.125" style="179" customWidth="1"/>
    <col min="13337" max="13355" width="2.875" style="179" customWidth="1"/>
    <col min="13356" max="13356" width="2.625" style="179" customWidth="1"/>
    <col min="13357" max="13360" width="2.875" style="179" customWidth="1"/>
    <col min="13361" max="13361" width="3" style="179" customWidth="1"/>
    <col min="13362" max="13367" width="2.875" style="179" customWidth="1"/>
    <col min="13368" max="13368" width="2.625" style="179" customWidth="1"/>
    <col min="13369" max="13372" width="2.875" style="179" customWidth="1"/>
    <col min="13373" max="13568" width="9" style="179"/>
    <col min="13569" max="13569" width="1.5" style="179" customWidth="1"/>
    <col min="13570" max="13574" width="2.875" style="179" customWidth="1"/>
    <col min="13575" max="13575" width="2.75" style="179" customWidth="1"/>
    <col min="13576" max="13591" width="2.875" style="179" customWidth="1"/>
    <col min="13592" max="13592" width="3.125" style="179" customWidth="1"/>
    <col min="13593" max="13611" width="2.875" style="179" customWidth="1"/>
    <col min="13612" max="13612" width="2.625" style="179" customWidth="1"/>
    <col min="13613" max="13616" width="2.875" style="179" customWidth="1"/>
    <col min="13617" max="13617" width="3" style="179" customWidth="1"/>
    <col min="13618" max="13623" width="2.875" style="179" customWidth="1"/>
    <col min="13624" max="13624" width="2.625" style="179" customWidth="1"/>
    <col min="13625" max="13628" width="2.875" style="179" customWidth="1"/>
    <col min="13629" max="13824" width="9" style="179"/>
    <col min="13825" max="13825" width="1.5" style="179" customWidth="1"/>
    <col min="13826" max="13830" width="2.875" style="179" customWidth="1"/>
    <col min="13831" max="13831" width="2.75" style="179" customWidth="1"/>
    <col min="13832" max="13847" width="2.875" style="179" customWidth="1"/>
    <col min="13848" max="13848" width="3.125" style="179" customWidth="1"/>
    <col min="13849" max="13867" width="2.875" style="179" customWidth="1"/>
    <col min="13868" max="13868" width="2.625" style="179" customWidth="1"/>
    <col min="13869" max="13872" width="2.875" style="179" customWidth="1"/>
    <col min="13873" max="13873" width="3" style="179" customWidth="1"/>
    <col min="13874" max="13879" width="2.875" style="179" customWidth="1"/>
    <col min="13880" max="13880" width="2.625" style="179" customWidth="1"/>
    <col min="13881" max="13884" width="2.875" style="179" customWidth="1"/>
    <col min="13885" max="14080" width="9" style="179"/>
    <col min="14081" max="14081" width="1.5" style="179" customWidth="1"/>
    <col min="14082" max="14086" width="2.875" style="179" customWidth="1"/>
    <col min="14087" max="14087" width="2.75" style="179" customWidth="1"/>
    <col min="14088" max="14103" width="2.875" style="179" customWidth="1"/>
    <col min="14104" max="14104" width="3.125" style="179" customWidth="1"/>
    <col min="14105" max="14123" width="2.875" style="179" customWidth="1"/>
    <col min="14124" max="14124" width="2.625" style="179" customWidth="1"/>
    <col min="14125" max="14128" width="2.875" style="179" customWidth="1"/>
    <col min="14129" max="14129" width="3" style="179" customWidth="1"/>
    <col min="14130" max="14135" width="2.875" style="179" customWidth="1"/>
    <col min="14136" max="14136" width="2.625" style="179" customWidth="1"/>
    <col min="14137" max="14140" width="2.875" style="179" customWidth="1"/>
    <col min="14141" max="14336" width="9" style="179"/>
    <col min="14337" max="14337" width="1.5" style="179" customWidth="1"/>
    <col min="14338" max="14342" width="2.875" style="179" customWidth="1"/>
    <col min="14343" max="14343" width="2.75" style="179" customWidth="1"/>
    <col min="14344" max="14359" width="2.875" style="179" customWidth="1"/>
    <col min="14360" max="14360" width="3.125" style="179" customWidth="1"/>
    <col min="14361" max="14379" width="2.875" style="179" customWidth="1"/>
    <col min="14380" max="14380" width="2.625" style="179" customWidth="1"/>
    <col min="14381" max="14384" width="2.875" style="179" customWidth="1"/>
    <col min="14385" max="14385" width="3" style="179" customWidth="1"/>
    <col min="14386" max="14391" width="2.875" style="179" customWidth="1"/>
    <col min="14392" max="14392" width="2.625" style="179" customWidth="1"/>
    <col min="14393" max="14396" width="2.875" style="179" customWidth="1"/>
    <col min="14397" max="14592" width="9" style="179"/>
    <col min="14593" max="14593" width="1.5" style="179" customWidth="1"/>
    <col min="14594" max="14598" width="2.875" style="179" customWidth="1"/>
    <col min="14599" max="14599" width="2.75" style="179" customWidth="1"/>
    <col min="14600" max="14615" width="2.875" style="179" customWidth="1"/>
    <col min="14616" max="14616" width="3.125" style="179" customWidth="1"/>
    <col min="14617" max="14635" width="2.875" style="179" customWidth="1"/>
    <col min="14636" max="14636" width="2.625" style="179" customWidth="1"/>
    <col min="14637" max="14640" width="2.875" style="179" customWidth="1"/>
    <col min="14641" max="14641" width="3" style="179" customWidth="1"/>
    <col min="14642" max="14647" width="2.875" style="179" customWidth="1"/>
    <col min="14648" max="14648" width="2.625" style="179" customWidth="1"/>
    <col min="14649" max="14652" width="2.875" style="179" customWidth="1"/>
    <col min="14653" max="14848" width="9" style="179"/>
    <col min="14849" max="14849" width="1.5" style="179" customWidth="1"/>
    <col min="14850" max="14854" width="2.875" style="179" customWidth="1"/>
    <col min="14855" max="14855" width="2.75" style="179" customWidth="1"/>
    <col min="14856" max="14871" width="2.875" style="179" customWidth="1"/>
    <col min="14872" max="14872" width="3.125" style="179" customWidth="1"/>
    <col min="14873" max="14891" width="2.875" style="179" customWidth="1"/>
    <col min="14892" max="14892" width="2.625" style="179" customWidth="1"/>
    <col min="14893" max="14896" width="2.875" style="179" customWidth="1"/>
    <col min="14897" max="14897" width="3" style="179" customWidth="1"/>
    <col min="14898" max="14903" width="2.875" style="179" customWidth="1"/>
    <col min="14904" max="14904" width="2.625" style="179" customWidth="1"/>
    <col min="14905" max="14908" width="2.875" style="179" customWidth="1"/>
    <col min="14909" max="15104" width="9" style="179"/>
    <col min="15105" max="15105" width="1.5" style="179" customWidth="1"/>
    <col min="15106" max="15110" width="2.875" style="179" customWidth="1"/>
    <col min="15111" max="15111" width="2.75" style="179" customWidth="1"/>
    <col min="15112" max="15127" width="2.875" style="179" customWidth="1"/>
    <col min="15128" max="15128" width="3.125" style="179" customWidth="1"/>
    <col min="15129" max="15147" width="2.875" style="179" customWidth="1"/>
    <col min="15148" max="15148" width="2.625" style="179" customWidth="1"/>
    <col min="15149" max="15152" width="2.875" style="179" customWidth="1"/>
    <col min="15153" max="15153" width="3" style="179" customWidth="1"/>
    <col min="15154" max="15159" width="2.875" style="179" customWidth="1"/>
    <col min="15160" max="15160" width="2.625" style="179" customWidth="1"/>
    <col min="15161" max="15164" width="2.875" style="179" customWidth="1"/>
    <col min="15165" max="15360" width="9" style="179"/>
    <col min="15361" max="15361" width="1.5" style="179" customWidth="1"/>
    <col min="15362" max="15366" width="2.875" style="179" customWidth="1"/>
    <col min="15367" max="15367" width="2.75" style="179" customWidth="1"/>
    <col min="15368" max="15383" width="2.875" style="179" customWidth="1"/>
    <col min="15384" max="15384" width="3.125" style="179" customWidth="1"/>
    <col min="15385" max="15403" width="2.875" style="179" customWidth="1"/>
    <col min="15404" max="15404" width="2.625" style="179" customWidth="1"/>
    <col min="15405" max="15408" width="2.875" style="179" customWidth="1"/>
    <col min="15409" max="15409" width="3" style="179" customWidth="1"/>
    <col min="15410" max="15415" width="2.875" style="179" customWidth="1"/>
    <col min="15416" max="15416" width="2.625" style="179" customWidth="1"/>
    <col min="15417" max="15420" width="2.875" style="179" customWidth="1"/>
    <col min="15421" max="15616" width="9" style="179"/>
    <col min="15617" max="15617" width="1.5" style="179" customWidth="1"/>
    <col min="15618" max="15622" width="2.875" style="179" customWidth="1"/>
    <col min="15623" max="15623" width="2.75" style="179" customWidth="1"/>
    <col min="15624" max="15639" width="2.875" style="179" customWidth="1"/>
    <col min="15640" max="15640" width="3.125" style="179" customWidth="1"/>
    <col min="15641" max="15659" width="2.875" style="179" customWidth="1"/>
    <col min="15660" max="15660" width="2.625" style="179" customWidth="1"/>
    <col min="15661" max="15664" width="2.875" style="179" customWidth="1"/>
    <col min="15665" max="15665" width="3" style="179" customWidth="1"/>
    <col min="15666" max="15671" width="2.875" style="179" customWidth="1"/>
    <col min="15672" max="15672" width="2.625" style="179" customWidth="1"/>
    <col min="15673" max="15676" width="2.875" style="179" customWidth="1"/>
    <col min="15677" max="15872" width="9" style="179"/>
    <col min="15873" max="15873" width="1.5" style="179" customWidth="1"/>
    <col min="15874" max="15878" width="2.875" style="179" customWidth="1"/>
    <col min="15879" max="15879" width="2.75" style="179" customWidth="1"/>
    <col min="15880" max="15895" width="2.875" style="179" customWidth="1"/>
    <col min="15896" max="15896" width="3.125" style="179" customWidth="1"/>
    <col min="15897" max="15915" width="2.875" style="179" customWidth="1"/>
    <col min="15916" max="15916" width="2.625" style="179" customWidth="1"/>
    <col min="15917" max="15920" width="2.875" style="179" customWidth="1"/>
    <col min="15921" max="15921" width="3" style="179" customWidth="1"/>
    <col min="15922" max="15927" width="2.875" style="179" customWidth="1"/>
    <col min="15928" max="15928" width="2.625" style="179" customWidth="1"/>
    <col min="15929" max="15932" width="2.875" style="179" customWidth="1"/>
    <col min="15933" max="16128" width="9" style="179"/>
    <col min="16129" max="16129" width="1.5" style="179" customWidth="1"/>
    <col min="16130" max="16134" width="2.875" style="179" customWidth="1"/>
    <col min="16135" max="16135" width="2.75" style="179" customWidth="1"/>
    <col min="16136" max="16151" width="2.875" style="179" customWidth="1"/>
    <col min="16152" max="16152" width="3.125" style="179" customWidth="1"/>
    <col min="16153" max="16171" width="2.875" style="179" customWidth="1"/>
    <col min="16172" max="16172" width="2.625" style="179" customWidth="1"/>
    <col min="16173" max="16176" width="2.875" style="179" customWidth="1"/>
    <col min="16177" max="16177" width="3" style="179" customWidth="1"/>
    <col min="16178" max="16183" width="2.875" style="179" customWidth="1"/>
    <col min="16184" max="16184" width="2.625" style="179" customWidth="1"/>
    <col min="16185" max="16188" width="2.875" style="179" customWidth="1"/>
    <col min="16189" max="16384" width="9" style="179"/>
  </cols>
  <sheetData>
    <row r="1" spans="2:62" ht="21.95" customHeight="1" thickBot="1">
      <c r="B1" s="224" t="s">
        <v>865</v>
      </c>
      <c r="C1" s="202"/>
      <c r="D1" s="202"/>
      <c r="E1" s="202"/>
      <c r="F1" s="202"/>
      <c r="G1" s="202"/>
      <c r="H1" s="202"/>
      <c r="I1" s="202"/>
      <c r="J1" s="202"/>
      <c r="K1" s="202"/>
      <c r="L1" s="202"/>
      <c r="M1" s="221"/>
      <c r="N1" s="221"/>
      <c r="O1" s="202"/>
      <c r="P1" s="221" t="s">
        <v>866</v>
      </c>
      <c r="Q1" s="202"/>
      <c r="R1" s="202"/>
      <c r="S1" s="202"/>
      <c r="T1" s="202"/>
      <c r="U1" s="202"/>
      <c r="V1" s="1724" t="s">
        <v>2256</v>
      </c>
      <c r="W1" s="1725"/>
      <c r="X1" s="1725"/>
      <c r="Y1" s="1725"/>
      <c r="Z1" s="1726" t="str">
        <f>'02入力票（その２）'!I166</f>
        <v/>
      </c>
      <c r="AA1" s="1727"/>
      <c r="AB1" s="1727"/>
      <c r="AC1" s="1727"/>
      <c r="AD1" s="1728"/>
      <c r="AE1" s="185"/>
      <c r="AF1" s="185"/>
      <c r="AG1" s="185"/>
      <c r="AH1" s="185"/>
      <c r="AI1" s="185"/>
      <c r="AJ1" s="185"/>
      <c r="AK1" s="185"/>
      <c r="AL1" s="185"/>
      <c r="AM1" s="185"/>
      <c r="AN1" s="185"/>
      <c r="AO1" s="185"/>
      <c r="AP1" s="185"/>
      <c r="AQ1" s="185"/>
      <c r="AR1" s="185"/>
      <c r="AS1" s="185"/>
      <c r="AT1" s="185"/>
      <c r="AU1" s="185"/>
      <c r="AV1" s="185"/>
      <c r="AW1" s="185"/>
      <c r="AX1" s="185"/>
      <c r="AY1" s="221"/>
      <c r="AZ1" s="221"/>
      <c r="BA1" s="221"/>
      <c r="BB1" s="221"/>
      <c r="BC1" s="221"/>
      <c r="BD1" s="163"/>
      <c r="BE1" s="163"/>
      <c r="BF1" s="163"/>
      <c r="BG1" s="385" t="str">
        <f>P124</f>
        <v/>
      </c>
      <c r="BH1" s="163"/>
      <c r="BI1" s="116"/>
      <c r="BJ1" s="116"/>
    </row>
    <row r="2" spans="2:62" ht="5.25" customHeight="1" thickBot="1">
      <c r="B2" s="221"/>
      <c r="C2" s="166"/>
      <c r="D2" s="221"/>
      <c r="E2" s="166"/>
      <c r="F2" s="166"/>
      <c r="G2" s="166"/>
      <c r="H2" s="166"/>
      <c r="I2" s="166"/>
      <c r="J2" s="166"/>
      <c r="K2" s="166"/>
      <c r="L2" s="166"/>
      <c r="M2" s="166"/>
      <c r="N2" s="166"/>
      <c r="O2" s="166"/>
      <c r="P2" s="166"/>
      <c r="Q2" s="166"/>
      <c r="R2" s="221"/>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221"/>
      <c r="AZ2" s="386"/>
      <c r="BA2" s="386"/>
      <c r="BB2" s="386"/>
      <c r="BC2" s="386"/>
      <c r="BD2" s="386"/>
      <c r="BE2" s="386"/>
      <c r="BF2" s="386"/>
      <c r="BG2" s="221"/>
      <c r="BH2" s="386"/>
      <c r="BI2" s="116"/>
      <c r="BJ2" s="116"/>
    </row>
    <row r="3" spans="2:62" ht="25.5" customHeight="1">
      <c r="B3" s="1239" t="s">
        <v>596</v>
      </c>
      <c r="C3" s="1240"/>
      <c r="D3" s="1240"/>
      <c r="E3" s="1240"/>
      <c r="F3" s="1240"/>
      <c r="G3" s="1240"/>
      <c r="H3" s="1240"/>
      <c r="I3" s="1240"/>
      <c r="J3" s="1241"/>
      <c r="K3" s="1053"/>
      <c r="L3" s="1053"/>
      <c r="M3" s="1053"/>
      <c r="N3" s="1053"/>
      <c r="O3" s="1053"/>
      <c r="P3" s="1053"/>
      <c r="Q3" s="1053"/>
      <c r="R3" s="1053"/>
      <c r="S3" s="1053"/>
      <c r="T3" s="1053"/>
      <c r="U3" s="1053"/>
      <c r="V3" s="1242" t="s">
        <v>597</v>
      </c>
      <c r="W3" s="1240"/>
      <c r="X3" s="1240"/>
      <c r="Y3" s="1240"/>
      <c r="Z3" s="1240"/>
      <c r="AA3" s="1240"/>
      <c r="AB3" s="1240"/>
      <c r="AC3" s="1240"/>
      <c r="AD3" s="1241"/>
      <c r="AE3" s="1014"/>
      <c r="AF3" s="1015"/>
      <c r="AG3" s="1015"/>
      <c r="AH3" s="1015"/>
      <c r="AI3" s="1015"/>
      <c r="AJ3" s="1015"/>
      <c r="AK3" s="1015"/>
      <c r="AL3" s="1015"/>
      <c r="AM3" s="1015"/>
      <c r="AN3" s="1015"/>
      <c r="AO3" s="1015"/>
      <c r="AP3" s="1015"/>
      <c r="AQ3" s="1015"/>
      <c r="AR3" s="1015"/>
      <c r="AS3" s="1015"/>
      <c r="AT3" s="1243"/>
      <c r="AU3" s="1245" t="s">
        <v>598</v>
      </c>
      <c r="AV3" s="1246"/>
      <c r="AW3" s="1246"/>
      <c r="AX3" s="1246"/>
      <c r="AY3" s="1246"/>
      <c r="AZ3" s="1246"/>
      <c r="BA3" s="1246"/>
      <c r="BB3" s="1246"/>
      <c r="BC3" s="1246"/>
      <c r="BD3" s="1246"/>
      <c r="BE3" s="1246"/>
      <c r="BF3" s="1246"/>
      <c r="BG3" s="1246"/>
      <c r="BH3" s="1247"/>
      <c r="BI3" s="116"/>
      <c r="BJ3" s="116"/>
    </row>
    <row r="4" spans="2:62" ht="18" customHeight="1">
      <c r="B4" s="1248" t="s">
        <v>599</v>
      </c>
      <c r="C4" s="1249"/>
      <c r="D4" s="1249"/>
      <c r="E4" s="1249"/>
      <c r="F4" s="1249"/>
      <c r="G4" s="1249"/>
      <c r="H4" s="1249"/>
      <c r="I4" s="1249"/>
      <c r="J4" s="1249"/>
      <c r="K4" s="1155">
        <v>14001</v>
      </c>
      <c r="L4" s="1155"/>
      <c r="M4" s="1155"/>
      <c r="N4" s="1155"/>
      <c r="O4" s="1155"/>
      <c r="P4" s="1155">
        <v>14002</v>
      </c>
      <c r="Q4" s="1155"/>
      <c r="R4" s="1155"/>
      <c r="S4" s="1155"/>
      <c r="T4" s="1155"/>
      <c r="U4" s="1155">
        <v>9000</v>
      </c>
      <c r="V4" s="1155"/>
      <c r="W4" s="1155"/>
      <c r="X4" s="1155"/>
      <c r="Y4" s="1155"/>
      <c r="Z4" s="1155">
        <v>9001</v>
      </c>
      <c r="AA4" s="1155"/>
      <c r="AB4" s="1155"/>
      <c r="AC4" s="1155"/>
      <c r="AD4" s="1155"/>
      <c r="AE4" s="1155">
        <v>9002</v>
      </c>
      <c r="AF4" s="1155"/>
      <c r="AG4" s="1155"/>
      <c r="AH4" s="1155"/>
      <c r="AI4" s="1155"/>
      <c r="AJ4" s="1155"/>
      <c r="AK4" s="1155">
        <v>9003</v>
      </c>
      <c r="AL4" s="1155"/>
      <c r="AM4" s="1155"/>
      <c r="AN4" s="1155"/>
      <c r="AO4" s="1155"/>
      <c r="AP4" s="1155">
        <v>9004</v>
      </c>
      <c r="AQ4" s="1155"/>
      <c r="AR4" s="1155"/>
      <c r="AS4" s="1155"/>
      <c r="AT4" s="1155"/>
      <c r="AU4" s="1253"/>
      <c r="AV4" s="1254"/>
      <c r="AW4" s="1254"/>
      <c r="AX4" s="1254"/>
      <c r="AY4" s="1254"/>
      <c r="AZ4" s="1254"/>
      <c r="BA4" s="1254"/>
      <c r="BB4" s="1254"/>
      <c r="BC4" s="1254"/>
      <c r="BD4" s="1254"/>
      <c r="BE4" s="1254"/>
      <c r="BF4" s="1254"/>
      <c r="BG4" s="1254"/>
      <c r="BH4" s="904"/>
      <c r="BI4" s="116"/>
      <c r="BJ4" s="116"/>
    </row>
    <row r="5" spans="2:62" ht="29.25" customHeight="1">
      <c r="B5" s="1248"/>
      <c r="C5" s="1249"/>
      <c r="D5" s="1249"/>
      <c r="E5" s="1249"/>
      <c r="F5" s="1249"/>
      <c r="G5" s="1249"/>
      <c r="H5" s="1249"/>
      <c r="I5" s="1249"/>
      <c r="J5" s="1249"/>
      <c r="K5" s="1155" t="str">
        <f>'02入力票（その２）'!I58</f>
        <v>　</v>
      </c>
      <c r="L5" s="1155"/>
      <c r="M5" s="1155"/>
      <c r="N5" s="1155"/>
      <c r="O5" s="1155"/>
      <c r="P5" s="1155" t="str">
        <f>'02入力票（その２）'!I59</f>
        <v>　</v>
      </c>
      <c r="Q5" s="1155"/>
      <c r="R5" s="1155"/>
      <c r="S5" s="1155"/>
      <c r="T5" s="1155"/>
      <c r="U5" s="1155" t="str">
        <f>'02入力票（その２）'!I60</f>
        <v>　</v>
      </c>
      <c r="V5" s="1155"/>
      <c r="W5" s="1155"/>
      <c r="X5" s="1155"/>
      <c r="Y5" s="1155"/>
      <c r="Z5" s="1155" t="str">
        <f>'02入力票（その２）'!I61</f>
        <v>　</v>
      </c>
      <c r="AA5" s="1155"/>
      <c r="AB5" s="1155"/>
      <c r="AC5" s="1155"/>
      <c r="AD5" s="1155"/>
      <c r="AE5" s="1155" t="str">
        <f>'02入力票（その２）'!I62</f>
        <v>　</v>
      </c>
      <c r="AF5" s="1155"/>
      <c r="AG5" s="1155"/>
      <c r="AH5" s="1155"/>
      <c r="AI5" s="1155"/>
      <c r="AJ5" s="1155"/>
      <c r="AK5" s="1155" t="str">
        <f>'02入力票（その２）'!I63</f>
        <v>　</v>
      </c>
      <c r="AL5" s="1155"/>
      <c r="AM5" s="1155"/>
      <c r="AN5" s="1155"/>
      <c r="AO5" s="1155"/>
      <c r="AP5" s="1155" t="str">
        <f>'02入力票（その２）'!I64</f>
        <v>　</v>
      </c>
      <c r="AQ5" s="1155"/>
      <c r="AR5" s="1155"/>
      <c r="AS5" s="1155"/>
      <c r="AT5" s="1155"/>
      <c r="AU5" s="1253"/>
      <c r="AV5" s="1254"/>
      <c r="AW5" s="1254"/>
      <c r="AX5" s="1254"/>
      <c r="AY5" s="1254"/>
      <c r="AZ5" s="1254"/>
      <c r="BA5" s="1254"/>
      <c r="BB5" s="1254"/>
      <c r="BC5" s="1254"/>
      <c r="BD5" s="1254"/>
      <c r="BE5" s="1254"/>
      <c r="BF5" s="1254"/>
      <c r="BG5" s="1254"/>
      <c r="BH5" s="904"/>
      <c r="BI5" s="116"/>
      <c r="BJ5" s="116"/>
    </row>
    <row r="6" spans="2:62" ht="18" customHeight="1">
      <c r="B6" s="1250" t="s">
        <v>164</v>
      </c>
      <c r="C6" s="989"/>
      <c r="D6" s="989"/>
      <c r="E6" s="989"/>
      <c r="F6" s="1251" t="s">
        <v>600</v>
      </c>
      <c r="G6" s="1251"/>
      <c r="H6" s="1251"/>
      <c r="I6" s="1251"/>
      <c r="J6" s="1251"/>
      <c r="K6" s="1155" t="s">
        <v>167</v>
      </c>
      <c r="L6" s="1155"/>
      <c r="M6" s="1155"/>
      <c r="N6" s="1155"/>
      <c r="O6" s="1155" t="s">
        <v>171</v>
      </c>
      <c r="P6" s="1155"/>
      <c r="Q6" s="1155"/>
      <c r="R6" s="1155"/>
      <c r="S6" s="1155" t="s">
        <v>867</v>
      </c>
      <c r="T6" s="1155"/>
      <c r="U6" s="1155"/>
      <c r="V6" s="1155"/>
      <c r="W6" s="1155" t="s">
        <v>177</v>
      </c>
      <c r="X6" s="1155"/>
      <c r="Y6" s="1155"/>
      <c r="Z6" s="1155"/>
      <c r="AA6" s="1155" t="s">
        <v>180</v>
      </c>
      <c r="AB6" s="1155"/>
      <c r="AC6" s="1155"/>
      <c r="AD6" s="1155"/>
      <c r="AE6" s="1252" t="s">
        <v>868</v>
      </c>
      <c r="AF6" s="1252"/>
      <c r="AG6" s="1252"/>
      <c r="AH6" s="1252"/>
      <c r="AI6" s="1101" t="s">
        <v>869</v>
      </c>
      <c r="AJ6" s="1173"/>
      <c r="AK6" s="1173"/>
      <c r="AL6" s="1102"/>
      <c r="AM6" s="1101" t="s">
        <v>870</v>
      </c>
      <c r="AN6" s="1173"/>
      <c r="AO6" s="1173"/>
      <c r="AP6" s="1102"/>
      <c r="AQ6" s="1155" t="s">
        <v>192</v>
      </c>
      <c r="AR6" s="1155"/>
      <c r="AS6" s="1155"/>
      <c r="AT6" s="1155"/>
      <c r="AU6" s="1253"/>
      <c r="AV6" s="1254"/>
      <c r="AW6" s="1254"/>
      <c r="AX6" s="1254"/>
      <c r="AY6" s="1254"/>
      <c r="AZ6" s="1254"/>
      <c r="BA6" s="1254"/>
      <c r="BB6" s="1254"/>
      <c r="BC6" s="1254"/>
      <c r="BD6" s="1254"/>
      <c r="BE6" s="1254"/>
      <c r="BF6" s="1254"/>
      <c r="BG6" s="1254"/>
      <c r="BH6" s="904"/>
      <c r="BI6" s="116"/>
      <c r="BJ6" s="116"/>
    </row>
    <row r="7" spans="2:62" ht="18" customHeight="1">
      <c r="B7" s="1250"/>
      <c r="C7" s="989"/>
      <c r="D7" s="989"/>
      <c r="E7" s="989"/>
      <c r="F7" s="1229" t="s">
        <v>2609</v>
      </c>
      <c r="G7" s="1229"/>
      <c r="H7" s="1229"/>
      <c r="I7" s="1229"/>
      <c r="J7" s="1229"/>
      <c r="K7" s="1230" t="str">
        <f>'02入力票（その２）'!I65</f>
        <v>　</v>
      </c>
      <c r="L7" s="1230"/>
      <c r="M7" s="1230"/>
      <c r="N7" s="1230"/>
      <c r="O7" s="1230" t="str">
        <f>'02入力票（その２）'!I67</f>
        <v>　</v>
      </c>
      <c r="P7" s="1230"/>
      <c r="Q7" s="1230"/>
      <c r="R7" s="1230"/>
      <c r="S7" s="1230" t="str">
        <f>'02入力票（その２）'!I69</f>
        <v>　</v>
      </c>
      <c r="T7" s="1230"/>
      <c r="U7" s="1230"/>
      <c r="V7" s="1230"/>
      <c r="W7" s="1230" t="str">
        <f>'02入力票（その２）'!I71</f>
        <v>　</v>
      </c>
      <c r="X7" s="1230"/>
      <c r="Y7" s="1230"/>
      <c r="Z7" s="1230"/>
      <c r="AA7" s="1230" t="str">
        <f>'02入力票（その２）'!I73</f>
        <v>　</v>
      </c>
      <c r="AB7" s="1230"/>
      <c r="AC7" s="1230"/>
      <c r="AD7" s="1230"/>
      <c r="AE7" s="1230" t="str">
        <f>'02入力票（その２）'!I75</f>
        <v>　</v>
      </c>
      <c r="AF7" s="1230"/>
      <c r="AG7" s="1230"/>
      <c r="AH7" s="1230"/>
      <c r="AI7" s="1230" t="str">
        <f>'02入力票（その２）'!I77</f>
        <v>　</v>
      </c>
      <c r="AJ7" s="1230"/>
      <c r="AK7" s="1230"/>
      <c r="AL7" s="1230"/>
      <c r="AM7" s="1230" t="str">
        <f>'02入力票（その２）'!I79</f>
        <v>　</v>
      </c>
      <c r="AN7" s="1230"/>
      <c r="AO7" s="1230"/>
      <c r="AP7" s="1230"/>
      <c r="AQ7" s="1230" t="str">
        <f>'02入力票（その２）'!I81</f>
        <v>　</v>
      </c>
      <c r="AR7" s="1230"/>
      <c r="AS7" s="1230"/>
      <c r="AT7" s="1230"/>
      <c r="AU7" s="1253"/>
      <c r="AV7" s="1254"/>
      <c r="AW7" s="1254"/>
      <c r="AX7" s="1254"/>
      <c r="AY7" s="1254"/>
      <c r="AZ7" s="1254"/>
      <c r="BA7" s="1254"/>
      <c r="BB7" s="1254"/>
      <c r="BC7" s="1254"/>
      <c r="BD7" s="1254"/>
      <c r="BE7" s="1254"/>
      <c r="BF7" s="1254"/>
      <c r="BG7" s="1254"/>
      <c r="BH7" s="904"/>
      <c r="BI7" s="116"/>
      <c r="BJ7" s="116"/>
    </row>
    <row r="8" spans="2:62" ht="18" customHeight="1">
      <c r="B8" s="1250"/>
      <c r="C8" s="989"/>
      <c r="D8" s="989"/>
      <c r="E8" s="989"/>
      <c r="F8" s="1229" t="s">
        <v>871</v>
      </c>
      <c r="G8" s="1229"/>
      <c r="H8" s="1229"/>
      <c r="I8" s="1229"/>
      <c r="J8" s="1229"/>
      <c r="K8" s="1230" t="str">
        <f>'02入力票（その２）'!I66</f>
        <v>－</v>
      </c>
      <c r="L8" s="1230"/>
      <c r="M8" s="1230"/>
      <c r="N8" s="1230"/>
      <c r="O8" s="1230" t="str">
        <f>'02入力票（その２）'!I68</f>
        <v>－</v>
      </c>
      <c r="P8" s="1230"/>
      <c r="Q8" s="1230"/>
      <c r="R8" s="1230"/>
      <c r="S8" s="1230" t="str">
        <f>'02入力票（その２）'!I70</f>
        <v>－</v>
      </c>
      <c r="T8" s="1230"/>
      <c r="U8" s="1230"/>
      <c r="V8" s="1230"/>
      <c r="W8" s="1230" t="str">
        <f>'02入力票（その２）'!I72</f>
        <v>－</v>
      </c>
      <c r="X8" s="1230"/>
      <c r="Y8" s="1230"/>
      <c r="Z8" s="1230"/>
      <c r="AA8" s="1230" t="str">
        <f>'02入力票（その２）'!I74</f>
        <v>－</v>
      </c>
      <c r="AB8" s="1230"/>
      <c r="AC8" s="1230"/>
      <c r="AD8" s="1230"/>
      <c r="AE8" s="1230" t="str">
        <f>'02入力票（その２）'!I76</f>
        <v>－</v>
      </c>
      <c r="AF8" s="1230"/>
      <c r="AG8" s="1230"/>
      <c r="AH8" s="1230"/>
      <c r="AI8" s="1230" t="str">
        <f>'02入力票（その２）'!I78</f>
        <v>－</v>
      </c>
      <c r="AJ8" s="1230"/>
      <c r="AK8" s="1230"/>
      <c r="AL8" s="1230"/>
      <c r="AM8" s="1230" t="str">
        <f>'02入力票（その２）'!I80</f>
        <v>－</v>
      </c>
      <c r="AN8" s="1230"/>
      <c r="AO8" s="1230"/>
      <c r="AP8" s="1230"/>
      <c r="AQ8" s="1230" t="str">
        <f>'02入力票（その２）'!I82</f>
        <v>－</v>
      </c>
      <c r="AR8" s="1230"/>
      <c r="AS8" s="1230"/>
      <c r="AT8" s="1230"/>
      <c r="AU8" s="1253"/>
      <c r="AV8" s="1254"/>
      <c r="AW8" s="1254"/>
      <c r="AX8" s="1254"/>
      <c r="AY8" s="1254"/>
      <c r="AZ8" s="1254"/>
      <c r="BA8" s="1254"/>
      <c r="BB8" s="1254"/>
      <c r="BC8" s="1254"/>
      <c r="BD8" s="1254"/>
      <c r="BE8" s="1254"/>
      <c r="BF8" s="1254"/>
      <c r="BG8" s="1254"/>
      <c r="BH8" s="904"/>
      <c r="BI8" s="116"/>
      <c r="BJ8" s="116"/>
    </row>
    <row r="9" spans="2:62" ht="18" customHeight="1">
      <c r="B9" s="935" t="s">
        <v>872</v>
      </c>
      <c r="C9" s="936"/>
      <c r="D9" s="936"/>
      <c r="E9" s="936"/>
      <c r="F9" s="936"/>
      <c r="G9" s="936"/>
      <c r="H9" s="936"/>
      <c r="I9" s="936"/>
      <c r="J9" s="936"/>
      <c r="K9" s="989" t="s">
        <v>605</v>
      </c>
      <c r="L9" s="989"/>
      <c r="M9" s="989"/>
      <c r="N9" s="989"/>
      <c r="O9" s="989" t="s">
        <v>873</v>
      </c>
      <c r="P9" s="989"/>
      <c r="Q9" s="989"/>
      <c r="R9" s="989"/>
      <c r="S9" s="989"/>
      <c r="T9" s="989"/>
      <c r="U9" s="989"/>
      <c r="V9" s="989"/>
      <c r="W9" s="989"/>
      <c r="X9" s="989"/>
      <c r="Y9" s="989"/>
      <c r="Z9" s="996" t="s">
        <v>874</v>
      </c>
      <c r="AA9" s="1008"/>
      <c r="AB9" s="1008"/>
      <c r="AC9" s="1008"/>
      <c r="AD9" s="1008"/>
      <c r="AE9" s="1008"/>
      <c r="AF9" s="1008"/>
      <c r="AG9" s="1008"/>
      <c r="AH9" s="1008"/>
      <c r="AI9" s="1008"/>
      <c r="AJ9" s="1008"/>
      <c r="AK9" s="1008"/>
      <c r="AL9" s="1008"/>
      <c r="AM9" s="1008"/>
      <c r="AN9" s="1008"/>
      <c r="AO9" s="1008"/>
      <c r="AP9" s="1008"/>
      <c r="AQ9" s="1008"/>
      <c r="AR9" s="1008"/>
      <c r="AS9" s="1008"/>
      <c r="AT9" s="1244"/>
      <c r="AU9" s="1253"/>
      <c r="AV9" s="1254"/>
      <c r="AW9" s="1254"/>
      <c r="AX9" s="1254"/>
      <c r="AY9" s="1254"/>
      <c r="AZ9" s="1254"/>
      <c r="BA9" s="1254"/>
      <c r="BB9" s="1254"/>
      <c r="BC9" s="1254"/>
      <c r="BD9" s="1254"/>
      <c r="BE9" s="1254"/>
      <c r="BF9" s="1254"/>
      <c r="BG9" s="1254"/>
      <c r="BH9" s="904"/>
      <c r="BI9" s="116"/>
      <c r="BJ9" s="116"/>
    </row>
    <row r="10" spans="2:62" ht="18" customHeight="1">
      <c r="B10" s="935"/>
      <c r="C10" s="936"/>
      <c r="D10" s="936"/>
      <c r="E10" s="936"/>
      <c r="F10" s="936"/>
      <c r="G10" s="936"/>
      <c r="H10" s="936"/>
      <c r="I10" s="936"/>
      <c r="J10" s="936"/>
      <c r="K10" s="989">
        <v>1</v>
      </c>
      <c r="L10" s="989"/>
      <c r="M10" s="989"/>
      <c r="N10" s="989"/>
      <c r="O10" s="989" t="str">
        <f>'02入力票（その２）'!I6</f>
        <v>　</v>
      </c>
      <c r="P10" s="989"/>
      <c r="Q10" s="989"/>
      <c r="R10" s="989"/>
      <c r="S10" s="989"/>
      <c r="T10" s="989"/>
      <c r="U10" s="989"/>
      <c r="V10" s="989"/>
      <c r="W10" s="989"/>
      <c r="X10" s="989"/>
      <c r="Y10" s="989"/>
      <c r="Z10" s="1232" t="s">
        <v>555</v>
      </c>
      <c r="AA10" s="1233"/>
      <c r="AB10" s="1233"/>
      <c r="AC10" s="1233"/>
      <c r="AD10" s="1233"/>
      <c r="AE10" s="1233"/>
      <c r="AF10" s="1233"/>
      <c r="AG10" s="1233"/>
      <c r="AH10" s="1233"/>
      <c r="AI10" s="1233"/>
      <c r="AJ10" s="1233"/>
      <c r="AK10" s="1233"/>
      <c r="AL10" s="1233"/>
      <c r="AM10" s="1233"/>
      <c r="AN10" s="1233"/>
      <c r="AO10" s="1233"/>
      <c r="AP10" s="1233"/>
      <c r="AQ10" s="1233"/>
      <c r="AR10" s="1233"/>
      <c r="AS10" s="1233"/>
      <c r="AT10" s="1234"/>
      <c r="AU10" s="1253"/>
      <c r="AV10" s="1254"/>
      <c r="AW10" s="1254"/>
      <c r="AX10" s="1254"/>
      <c r="AY10" s="1254"/>
      <c r="AZ10" s="1254"/>
      <c r="BA10" s="1254"/>
      <c r="BB10" s="1254"/>
      <c r="BC10" s="1254"/>
      <c r="BD10" s="1254"/>
      <c r="BE10" s="1254"/>
      <c r="BF10" s="1254"/>
      <c r="BG10" s="1254"/>
      <c r="BH10" s="904"/>
      <c r="BI10" s="116"/>
      <c r="BJ10" s="116"/>
    </row>
    <row r="11" spans="2:62" ht="18" customHeight="1">
      <c r="B11" s="935"/>
      <c r="C11" s="936"/>
      <c r="D11" s="936"/>
      <c r="E11" s="936"/>
      <c r="F11" s="936"/>
      <c r="G11" s="936"/>
      <c r="H11" s="936"/>
      <c r="I11" s="936"/>
      <c r="J11" s="936"/>
      <c r="K11" s="989">
        <v>2</v>
      </c>
      <c r="L11" s="989"/>
      <c r="M11" s="989"/>
      <c r="N11" s="989"/>
      <c r="O11" s="1231" t="s">
        <v>555</v>
      </c>
      <c r="P11" s="1231"/>
      <c r="Q11" s="1231"/>
      <c r="R11" s="1231"/>
      <c r="S11" s="1231"/>
      <c r="T11" s="1231"/>
      <c r="U11" s="1231"/>
      <c r="V11" s="1231"/>
      <c r="W11" s="1231"/>
      <c r="X11" s="1231"/>
      <c r="Y11" s="1231"/>
      <c r="Z11" s="1232" t="s">
        <v>555</v>
      </c>
      <c r="AA11" s="1233"/>
      <c r="AB11" s="1233"/>
      <c r="AC11" s="1233"/>
      <c r="AD11" s="1233"/>
      <c r="AE11" s="1233"/>
      <c r="AF11" s="1233"/>
      <c r="AG11" s="1233"/>
      <c r="AH11" s="1233"/>
      <c r="AI11" s="1233"/>
      <c r="AJ11" s="1233"/>
      <c r="AK11" s="1233"/>
      <c r="AL11" s="1233"/>
      <c r="AM11" s="1233"/>
      <c r="AN11" s="1233"/>
      <c r="AO11" s="1233"/>
      <c r="AP11" s="1233"/>
      <c r="AQ11" s="1233"/>
      <c r="AR11" s="1233"/>
      <c r="AS11" s="1233"/>
      <c r="AT11" s="1234"/>
      <c r="AU11" s="1253"/>
      <c r="AV11" s="1254"/>
      <c r="AW11" s="1254"/>
      <c r="AX11" s="1254"/>
      <c r="AY11" s="1254"/>
      <c r="AZ11" s="1254"/>
      <c r="BA11" s="1254"/>
      <c r="BB11" s="1254"/>
      <c r="BC11" s="1254"/>
      <c r="BD11" s="1254"/>
      <c r="BE11" s="1254"/>
      <c r="BF11" s="1254"/>
      <c r="BG11" s="1254"/>
      <c r="BH11" s="904"/>
      <c r="BI11" s="116"/>
      <c r="BJ11" s="116"/>
    </row>
    <row r="12" spans="2:62" ht="18" customHeight="1" thickBot="1">
      <c r="B12" s="937"/>
      <c r="C12" s="938"/>
      <c r="D12" s="938"/>
      <c r="E12" s="938"/>
      <c r="F12" s="938"/>
      <c r="G12" s="938"/>
      <c r="H12" s="938"/>
      <c r="I12" s="938"/>
      <c r="J12" s="938"/>
      <c r="K12" s="1004">
        <v>3</v>
      </c>
      <c r="L12" s="1004"/>
      <c r="M12" s="1004"/>
      <c r="N12" s="1004"/>
      <c r="O12" s="1235" t="s">
        <v>555</v>
      </c>
      <c r="P12" s="1235"/>
      <c r="Q12" s="1235"/>
      <c r="R12" s="1235"/>
      <c r="S12" s="1235"/>
      <c r="T12" s="1235"/>
      <c r="U12" s="1235"/>
      <c r="V12" s="1235"/>
      <c r="W12" s="1235"/>
      <c r="X12" s="1235"/>
      <c r="Y12" s="1235"/>
      <c r="Z12" s="1236" t="s">
        <v>555</v>
      </c>
      <c r="AA12" s="1237"/>
      <c r="AB12" s="1237"/>
      <c r="AC12" s="1237"/>
      <c r="AD12" s="1237"/>
      <c r="AE12" s="1237"/>
      <c r="AF12" s="1237"/>
      <c r="AG12" s="1237"/>
      <c r="AH12" s="1237"/>
      <c r="AI12" s="1237"/>
      <c r="AJ12" s="1237"/>
      <c r="AK12" s="1237"/>
      <c r="AL12" s="1237"/>
      <c r="AM12" s="1237"/>
      <c r="AN12" s="1237"/>
      <c r="AO12" s="1237"/>
      <c r="AP12" s="1237"/>
      <c r="AQ12" s="1237"/>
      <c r="AR12" s="1237"/>
      <c r="AS12" s="1237"/>
      <c r="AT12" s="1238"/>
      <c r="AU12" s="1255"/>
      <c r="AV12" s="906"/>
      <c r="AW12" s="906"/>
      <c r="AX12" s="906"/>
      <c r="AY12" s="906"/>
      <c r="AZ12" s="906"/>
      <c r="BA12" s="906"/>
      <c r="BB12" s="906"/>
      <c r="BC12" s="906"/>
      <c r="BD12" s="906"/>
      <c r="BE12" s="906"/>
      <c r="BF12" s="906"/>
      <c r="BG12" s="906"/>
      <c r="BH12" s="907"/>
      <c r="BI12" s="116"/>
      <c r="BJ12" s="116"/>
    </row>
    <row r="13" spans="2:62" ht="14.25" customHeight="1" thickBot="1">
      <c r="B13" s="387"/>
      <c r="C13" s="387"/>
      <c r="D13" s="387"/>
      <c r="E13" s="387"/>
      <c r="F13" s="387"/>
      <c r="G13" s="387"/>
      <c r="H13" s="387"/>
      <c r="I13" s="387"/>
      <c r="J13" s="387"/>
      <c r="K13" s="387"/>
      <c r="L13" s="387"/>
      <c r="M13" s="387"/>
      <c r="N13" s="387"/>
      <c r="O13" s="387"/>
      <c r="P13" s="387"/>
      <c r="Q13" s="387"/>
      <c r="R13" s="388"/>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116"/>
      <c r="BJ13" s="116"/>
    </row>
    <row r="14" spans="2:62" ht="30.75" customHeight="1">
      <c r="B14" s="1300" t="s">
        <v>875</v>
      </c>
      <c r="C14" s="1015"/>
      <c r="D14" s="1015"/>
      <c r="E14" s="1015"/>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301"/>
      <c r="AD14" s="1302" t="s">
        <v>876</v>
      </c>
      <c r="AE14" s="1303"/>
      <c r="AF14" s="1303"/>
      <c r="AG14" s="1303"/>
      <c r="AH14" s="1303"/>
      <c r="AI14" s="1303"/>
      <c r="AJ14" s="1303"/>
      <c r="AK14" s="1303"/>
      <c r="AL14" s="1303"/>
      <c r="AM14" s="1303"/>
      <c r="AN14" s="1303"/>
      <c r="AO14" s="1303"/>
      <c r="AP14" s="1303"/>
      <c r="AQ14" s="1303"/>
      <c r="AR14" s="1303"/>
      <c r="AS14" s="1303"/>
      <c r="AT14" s="1303"/>
      <c r="AU14" s="1303"/>
      <c r="AV14" s="1303"/>
      <c r="AW14" s="1303"/>
      <c r="AX14" s="1275" t="s">
        <v>610</v>
      </c>
      <c r="AY14" s="1275"/>
      <c r="AZ14" s="1275"/>
      <c r="BA14" s="1275"/>
      <c r="BB14" s="1275"/>
      <c r="BC14" s="1275"/>
      <c r="BD14" s="1275"/>
      <c r="BE14" s="1275"/>
      <c r="BF14" s="1275"/>
      <c r="BG14" s="1275"/>
      <c r="BH14" s="1276"/>
      <c r="BI14" s="116"/>
      <c r="BJ14" s="116"/>
    </row>
    <row r="15" spans="2:62" ht="18" customHeight="1">
      <c r="B15" s="1277" t="s">
        <v>877</v>
      </c>
      <c r="C15" s="1278"/>
      <c r="D15" s="1278"/>
      <c r="E15" s="1278"/>
      <c r="F15" s="1278"/>
      <c r="G15" s="1278"/>
      <c r="H15" s="1279"/>
      <c r="I15" s="1280" t="str">
        <f>'02入力票（その２）'!I22</f>
        <v/>
      </c>
      <c r="J15" s="1280"/>
      <c r="K15" s="1280"/>
      <c r="L15" s="1280"/>
      <c r="M15" s="1280"/>
      <c r="N15" s="1280"/>
      <c r="O15" s="1280"/>
      <c r="P15" s="1280"/>
      <c r="Q15" s="1280"/>
      <c r="R15" s="1280"/>
      <c r="S15" s="1280"/>
      <c r="T15" s="1280"/>
      <c r="U15" s="1280"/>
      <c r="V15" s="1280"/>
      <c r="W15" s="1280"/>
      <c r="X15" s="1280"/>
      <c r="Y15" s="1280"/>
      <c r="Z15" s="1280"/>
      <c r="AA15" s="1280"/>
      <c r="AB15" s="1280"/>
      <c r="AC15" s="1281"/>
      <c r="AD15" s="1282" t="s">
        <v>877</v>
      </c>
      <c r="AE15" s="1278"/>
      <c r="AF15" s="1278"/>
      <c r="AG15" s="1278"/>
      <c r="AH15" s="1278"/>
      <c r="AI15" s="1278"/>
      <c r="AJ15" s="1278"/>
      <c r="AK15" s="1279"/>
      <c r="AL15" s="1283" t="str">
        <f>'02入力票（その２）'!I42</f>
        <v/>
      </c>
      <c r="AM15" s="1283"/>
      <c r="AN15" s="1283"/>
      <c r="AO15" s="1283"/>
      <c r="AP15" s="1283"/>
      <c r="AQ15" s="1283"/>
      <c r="AR15" s="1283"/>
      <c r="AS15" s="1283"/>
      <c r="AT15" s="1283"/>
      <c r="AU15" s="1283"/>
      <c r="AV15" s="1283"/>
      <c r="AW15" s="1283"/>
      <c r="AX15" s="1283"/>
      <c r="AY15" s="1283"/>
      <c r="AZ15" s="1283"/>
      <c r="BA15" s="1283"/>
      <c r="BB15" s="1283"/>
      <c r="BC15" s="1283"/>
      <c r="BD15" s="1283"/>
      <c r="BE15" s="1283"/>
      <c r="BF15" s="1283"/>
      <c r="BG15" s="1283"/>
      <c r="BH15" s="1284"/>
      <c r="BI15" s="116"/>
      <c r="BJ15" s="116"/>
    </row>
    <row r="16" spans="2:62" ht="18" customHeight="1">
      <c r="B16" s="1285" t="s">
        <v>611</v>
      </c>
      <c r="C16" s="1286"/>
      <c r="D16" s="1286"/>
      <c r="E16" s="1286"/>
      <c r="F16" s="1286"/>
      <c r="G16" s="1286"/>
      <c r="H16" s="1287"/>
      <c r="I16" s="1288" t="str">
        <f>'02入力票（その２）'!I21</f>
        <v/>
      </c>
      <c r="J16" s="1289"/>
      <c r="K16" s="1289"/>
      <c r="L16" s="1289"/>
      <c r="M16" s="1289"/>
      <c r="N16" s="1289"/>
      <c r="O16" s="1289"/>
      <c r="P16" s="1289"/>
      <c r="Q16" s="1289"/>
      <c r="R16" s="1289"/>
      <c r="S16" s="1289"/>
      <c r="T16" s="1289"/>
      <c r="U16" s="1289"/>
      <c r="V16" s="1289"/>
      <c r="W16" s="1289"/>
      <c r="X16" s="1289"/>
      <c r="Y16" s="1289"/>
      <c r="Z16" s="1289"/>
      <c r="AA16" s="1289"/>
      <c r="AB16" s="1289"/>
      <c r="AC16" s="1290"/>
      <c r="AD16" s="1293" t="s">
        <v>611</v>
      </c>
      <c r="AE16" s="1286"/>
      <c r="AF16" s="1286"/>
      <c r="AG16" s="1286"/>
      <c r="AH16" s="1286"/>
      <c r="AI16" s="1286"/>
      <c r="AJ16" s="1286"/>
      <c r="AK16" s="1287"/>
      <c r="AL16" s="1295" t="str">
        <f>'02入力票（その２）'!I41</f>
        <v/>
      </c>
      <c r="AM16" s="1296"/>
      <c r="AN16" s="1296"/>
      <c r="AO16" s="1296"/>
      <c r="AP16" s="1296"/>
      <c r="AQ16" s="1296"/>
      <c r="AR16" s="1296"/>
      <c r="AS16" s="1296"/>
      <c r="AT16" s="1296"/>
      <c r="AU16" s="1296"/>
      <c r="AV16" s="1296"/>
      <c r="AW16" s="1296"/>
      <c r="AX16" s="1296"/>
      <c r="AY16" s="1296"/>
      <c r="AZ16" s="1296"/>
      <c r="BA16" s="1296"/>
      <c r="BB16" s="1296"/>
      <c r="BC16" s="1296"/>
      <c r="BD16" s="1296"/>
      <c r="BE16" s="1296"/>
      <c r="BF16" s="1296"/>
      <c r="BG16" s="1296"/>
      <c r="BH16" s="1297"/>
      <c r="BI16" s="116"/>
      <c r="BJ16" s="116"/>
    </row>
    <row r="17" spans="2:62" ht="18" customHeight="1">
      <c r="B17" s="1266"/>
      <c r="C17" s="1267"/>
      <c r="D17" s="1267"/>
      <c r="E17" s="1267"/>
      <c r="F17" s="1267"/>
      <c r="G17" s="1267"/>
      <c r="H17" s="1268"/>
      <c r="I17" s="986"/>
      <c r="J17" s="1291"/>
      <c r="K17" s="1291"/>
      <c r="L17" s="1291"/>
      <c r="M17" s="1291"/>
      <c r="N17" s="1291"/>
      <c r="O17" s="1291"/>
      <c r="P17" s="1291"/>
      <c r="Q17" s="1291"/>
      <c r="R17" s="1291"/>
      <c r="S17" s="1291"/>
      <c r="T17" s="1291"/>
      <c r="U17" s="1291"/>
      <c r="V17" s="1291"/>
      <c r="W17" s="1291"/>
      <c r="X17" s="1291"/>
      <c r="Y17" s="1291"/>
      <c r="Z17" s="1291"/>
      <c r="AA17" s="1291"/>
      <c r="AB17" s="1291"/>
      <c r="AC17" s="1292"/>
      <c r="AD17" s="1294"/>
      <c r="AE17" s="1267"/>
      <c r="AF17" s="1267"/>
      <c r="AG17" s="1267"/>
      <c r="AH17" s="1267"/>
      <c r="AI17" s="1267"/>
      <c r="AJ17" s="1267"/>
      <c r="AK17" s="1268"/>
      <c r="AL17" s="981"/>
      <c r="AM17" s="1298"/>
      <c r="AN17" s="1298"/>
      <c r="AO17" s="1298"/>
      <c r="AP17" s="1298"/>
      <c r="AQ17" s="1298"/>
      <c r="AR17" s="1298"/>
      <c r="AS17" s="1298"/>
      <c r="AT17" s="1298"/>
      <c r="AU17" s="1298"/>
      <c r="AV17" s="1298"/>
      <c r="AW17" s="1298"/>
      <c r="AX17" s="1298"/>
      <c r="AY17" s="1298"/>
      <c r="AZ17" s="1298"/>
      <c r="BA17" s="1298"/>
      <c r="BB17" s="1298"/>
      <c r="BC17" s="1298"/>
      <c r="BD17" s="1298"/>
      <c r="BE17" s="1298"/>
      <c r="BF17" s="1298"/>
      <c r="BG17" s="1298"/>
      <c r="BH17" s="1299"/>
      <c r="BI17" s="116"/>
      <c r="BJ17" s="116"/>
    </row>
    <row r="18" spans="2:62" ht="18" customHeight="1">
      <c r="B18" s="1263" t="s">
        <v>612</v>
      </c>
      <c r="C18" s="1264"/>
      <c r="D18" s="1264"/>
      <c r="E18" s="1264"/>
      <c r="F18" s="1264"/>
      <c r="G18" s="1264"/>
      <c r="H18" s="1265"/>
      <c r="I18" s="1269" t="s">
        <v>613</v>
      </c>
      <c r="J18" s="1269"/>
      <c r="K18" s="1269"/>
      <c r="L18" s="1270"/>
      <c r="M18" s="1257" t="str">
        <f>'02入力票（その２）'!I23</f>
        <v/>
      </c>
      <c r="N18" s="1257"/>
      <c r="O18" s="1257"/>
      <c r="P18" s="1257"/>
      <c r="Q18" s="1257"/>
      <c r="R18" s="1257"/>
      <c r="S18" s="959" t="s">
        <v>878</v>
      </c>
      <c r="T18" s="959"/>
      <c r="U18" s="959"/>
      <c r="V18" s="959"/>
      <c r="W18" s="993" t="str">
        <f>'02入力票（その２）'!I25</f>
        <v/>
      </c>
      <c r="X18" s="993"/>
      <c r="Y18" s="993"/>
      <c r="Z18" s="993"/>
      <c r="AA18" s="993"/>
      <c r="AB18" s="993"/>
      <c r="AC18" s="1271"/>
      <c r="AD18" s="1272" t="s">
        <v>612</v>
      </c>
      <c r="AE18" s="1273"/>
      <c r="AF18" s="1273"/>
      <c r="AG18" s="1273"/>
      <c r="AH18" s="1273"/>
      <c r="AI18" s="1273"/>
      <c r="AJ18" s="1273"/>
      <c r="AK18" s="1274"/>
      <c r="AL18" s="959" t="s">
        <v>613</v>
      </c>
      <c r="AM18" s="959"/>
      <c r="AN18" s="959"/>
      <c r="AO18" s="959"/>
      <c r="AP18" s="1257" t="str">
        <f>'02入力票（その２）'!I43</f>
        <v/>
      </c>
      <c r="AQ18" s="1257"/>
      <c r="AR18" s="1257"/>
      <c r="AS18" s="1257"/>
      <c r="AT18" s="1257"/>
      <c r="AU18" s="1257"/>
      <c r="AV18" s="959" t="s">
        <v>877</v>
      </c>
      <c r="AW18" s="959"/>
      <c r="AX18" s="959"/>
      <c r="AY18" s="959"/>
      <c r="AZ18" s="1257" t="str">
        <f>'02入力票（その２）'!I45</f>
        <v/>
      </c>
      <c r="BA18" s="1257"/>
      <c r="BB18" s="1257"/>
      <c r="BC18" s="1257"/>
      <c r="BD18" s="1257"/>
      <c r="BE18" s="1257"/>
      <c r="BF18" s="1257"/>
      <c r="BG18" s="1257"/>
      <c r="BH18" s="1259"/>
      <c r="BI18" s="116"/>
      <c r="BJ18" s="116"/>
    </row>
    <row r="19" spans="2:62" ht="26.25" customHeight="1">
      <c r="B19" s="1266"/>
      <c r="C19" s="1267"/>
      <c r="D19" s="1267"/>
      <c r="E19" s="1267"/>
      <c r="F19" s="1267"/>
      <c r="G19" s="1267"/>
      <c r="H19" s="1268"/>
      <c r="I19" s="1267"/>
      <c r="J19" s="1267"/>
      <c r="K19" s="1267"/>
      <c r="L19" s="1268"/>
      <c r="M19" s="1258"/>
      <c r="N19" s="1258"/>
      <c r="O19" s="1258"/>
      <c r="P19" s="1258"/>
      <c r="Q19" s="1258"/>
      <c r="R19" s="1258"/>
      <c r="S19" s="1256" t="s">
        <v>76</v>
      </c>
      <c r="T19" s="1256"/>
      <c r="U19" s="1256"/>
      <c r="V19" s="1256"/>
      <c r="W19" s="1260" t="str">
        <f>'02入力票（その２）'!I24</f>
        <v/>
      </c>
      <c r="X19" s="1260"/>
      <c r="Y19" s="1260"/>
      <c r="Z19" s="1260"/>
      <c r="AA19" s="1260"/>
      <c r="AB19" s="1260"/>
      <c r="AC19" s="1261"/>
      <c r="AD19" s="1272"/>
      <c r="AE19" s="1273"/>
      <c r="AF19" s="1273"/>
      <c r="AG19" s="1273"/>
      <c r="AH19" s="1273"/>
      <c r="AI19" s="1273"/>
      <c r="AJ19" s="1273"/>
      <c r="AK19" s="1274"/>
      <c r="AL19" s="1256"/>
      <c r="AM19" s="1256"/>
      <c r="AN19" s="1256"/>
      <c r="AO19" s="1256"/>
      <c r="AP19" s="1258"/>
      <c r="AQ19" s="1258"/>
      <c r="AR19" s="1258"/>
      <c r="AS19" s="1258"/>
      <c r="AT19" s="1258"/>
      <c r="AU19" s="1258"/>
      <c r="AV19" s="1256" t="s">
        <v>76</v>
      </c>
      <c r="AW19" s="1256"/>
      <c r="AX19" s="1256"/>
      <c r="AY19" s="1256"/>
      <c r="AZ19" s="1258" t="str">
        <f>'02入力票（その２）'!I44</f>
        <v/>
      </c>
      <c r="BA19" s="1258"/>
      <c r="BB19" s="1258"/>
      <c r="BC19" s="1258"/>
      <c r="BD19" s="1258"/>
      <c r="BE19" s="1258"/>
      <c r="BF19" s="1258"/>
      <c r="BG19" s="1258"/>
      <c r="BH19" s="1262"/>
      <c r="BI19" s="116"/>
      <c r="BJ19" s="116"/>
    </row>
    <row r="20" spans="2:62" ht="18" customHeight="1">
      <c r="B20" s="1263" t="s">
        <v>614</v>
      </c>
      <c r="C20" s="1264"/>
      <c r="D20" s="1264"/>
      <c r="E20" s="1264"/>
      <c r="F20" s="1264"/>
      <c r="G20" s="1264"/>
      <c r="H20" s="1265"/>
      <c r="I20" s="936" t="s">
        <v>99</v>
      </c>
      <c r="J20" s="936"/>
      <c r="K20" s="936"/>
      <c r="L20" s="936"/>
      <c r="M20" s="1328" t="str">
        <f>'02入力票（その２）'!I12</f>
        <v/>
      </c>
      <c r="N20" s="1329"/>
      <c r="O20" s="1329"/>
      <c r="P20" s="1329"/>
      <c r="Q20" s="1329"/>
      <c r="R20" s="1330"/>
      <c r="S20" s="1280"/>
      <c r="T20" s="1280"/>
      <c r="U20" s="1280"/>
      <c r="V20" s="1280"/>
      <c r="W20" s="1280"/>
      <c r="X20" s="1280"/>
      <c r="Y20" s="1280"/>
      <c r="Z20" s="1280"/>
      <c r="AA20" s="1280"/>
      <c r="AB20" s="1280"/>
      <c r="AC20" s="1281"/>
      <c r="AD20" s="221"/>
      <c r="AE20" s="390"/>
      <c r="AF20" s="390"/>
      <c r="AG20" s="390"/>
      <c r="AH20" s="390"/>
      <c r="AI20" s="390"/>
      <c r="AJ20" s="390"/>
      <c r="AK20" s="391"/>
      <c r="AL20" s="936" t="s">
        <v>99</v>
      </c>
      <c r="AM20" s="936"/>
      <c r="AN20" s="936"/>
      <c r="AO20" s="936"/>
      <c r="AP20" s="990" t="str">
        <f>'02入力票（その２）'!I31</f>
        <v/>
      </c>
      <c r="AQ20" s="990"/>
      <c r="AR20" s="990"/>
      <c r="AS20" s="990"/>
      <c r="AT20" s="990"/>
      <c r="AU20" s="990"/>
      <c r="AV20" s="1280"/>
      <c r="AW20" s="1280"/>
      <c r="AX20" s="1280"/>
      <c r="AY20" s="1280"/>
      <c r="AZ20" s="1280"/>
      <c r="BA20" s="1280"/>
      <c r="BB20" s="1280"/>
      <c r="BC20" s="1280"/>
      <c r="BD20" s="1280"/>
      <c r="BE20" s="1280"/>
      <c r="BF20" s="1280"/>
      <c r="BG20" s="1280"/>
      <c r="BH20" s="1315"/>
      <c r="BI20" s="116"/>
      <c r="BJ20" s="116"/>
    </row>
    <row r="21" spans="2:62" ht="18" customHeight="1">
      <c r="B21" s="1327"/>
      <c r="C21" s="1269"/>
      <c r="D21" s="1269"/>
      <c r="E21" s="1269"/>
      <c r="F21" s="1269"/>
      <c r="G21" s="1269"/>
      <c r="H21" s="1270"/>
      <c r="I21" s="1316" t="str">
        <f>S213</f>
        <v>※　選択してください。</v>
      </c>
      <c r="J21" s="1317"/>
      <c r="K21" s="1317"/>
      <c r="L21" s="1317"/>
      <c r="M21" s="1317"/>
      <c r="N21" s="1317"/>
      <c r="O21" s="1317"/>
      <c r="P21" s="1317"/>
      <c r="Q21" s="1317"/>
      <c r="R21" s="1317"/>
      <c r="S21" s="1317"/>
      <c r="T21" s="1317"/>
      <c r="U21" s="1317"/>
      <c r="V21" s="1317"/>
      <c r="W21" s="1317"/>
      <c r="X21" s="1317"/>
      <c r="Y21" s="1317"/>
      <c r="Z21" s="1317"/>
      <c r="AA21" s="1317"/>
      <c r="AB21" s="1317"/>
      <c r="AC21" s="1318"/>
      <c r="AD21" s="1319" t="s">
        <v>614</v>
      </c>
      <c r="AE21" s="1269"/>
      <c r="AF21" s="1269"/>
      <c r="AG21" s="1269"/>
      <c r="AH21" s="1269"/>
      <c r="AI21" s="1269"/>
      <c r="AJ21" s="1269"/>
      <c r="AK21" s="1270"/>
      <c r="AL21" s="1320" t="str">
        <f>S215</f>
        <v>※　選択してください。</v>
      </c>
      <c r="AM21" s="1321"/>
      <c r="AN21" s="1321"/>
      <c r="AO21" s="1321"/>
      <c r="AP21" s="1321"/>
      <c r="AQ21" s="1321"/>
      <c r="AR21" s="1321"/>
      <c r="AS21" s="1321"/>
      <c r="AT21" s="1321"/>
      <c r="AU21" s="1321"/>
      <c r="AV21" s="1321"/>
      <c r="AW21" s="1321"/>
      <c r="AX21" s="1321"/>
      <c r="AY21" s="1321"/>
      <c r="AZ21" s="1321"/>
      <c r="BA21" s="1321"/>
      <c r="BB21" s="1321"/>
      <c r="BC21" s="1321"/>
      <c r="BD21" s="1321"/>
      <c r="BE21" s="1321"/>
      <c r="BF21" s="1321"/>
      <c r="BG21" s="1321"/>
      <c r="BH21" s="1322"/>
      <c r="BI21" s="116"/>
      <c r="BJ21" s="116"/>
    </row>
    <row r="22" spans="2:62" ht="18" customHeight="1">
      <c r="B22" s="1266"/>
      <c r="C22" s="1267"/>
      <c r="D22" s="1267"/>
      <c r="E22" s="1267"/>
      <c r="F22" s="1267"/>
      <c r="G22" s="1267"/>
      <c r="H22" s="1268"/>
      <c r="I22" s="1323" t="str">
        <f>'02入力票（その２）'!I20</f>
        <v/>
      </c>
      <c r="J22" s="1324"/>
      <c r="K22" s="1324"/>
      <c r="L22" s="1324"/>
      <c r="M22" s="1324"/>
      <c r="N22" s="1324"/>
      <c r="O22" s="1324"/>
      <c r="P22" s="1324"/>
      <c r="Q22" s="1324"/>
      <c r="R22" s="1324"/>
      <c r="S22" s="1324"/>
      <c r="T22" s="1324"/>
      <c r="U22" s="1324"/>
      <c r="V22" s="1324"/>
      <c r="W22" s="1324"/>
      <c r="X22" s="1324"/>
      <c r="Y22" s="1324"/>
      <c r="Z22" s="1324"/>
      <c r="AA22" s="1324"/>
      <c r="AB22" s="1324"/>
      <c r="AC22" s="1325"/>
      <c r="AD22" s="392"/>
      <c r="AE22" s="206"/>
      <c r="AF22" s="206"/>
      <c r="AG22" s="206"/>
      <c r="AH22" s="206"/>
      <c r="AI22" s="206"/>
      <c r="AJ22" s="206"/>
      <c r="AK22" s="393"/>
      <c r="AL22" s="970" t="str">
        <f>'02入力票（その２）'!I39</f>
        <v/>
      </c>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1326"/>
      <c r="BI22" s="116"/>
      <c r="BJ22" s="116"/>
    </row>
    <row r="23" spans="2:62" ht="18" customHeight="1">
      <c r="B23" s="1304" t="s">
        <v>615</v>
      </c>
      <c r="C23" s="1273"/>
      <c r="D23" s="1273"/>
      <c r="E23" s="1273"/>
      <c r="F23" s="1273"/>
      <c r="G23" s="1273"/>
      <c r="H23" s="1274"/>
      <c r="I23" s="1101"/>
      <c r="J23" s="1173"/>
      <c r="K23" s="1173"/>
      <c r="L23" s="1173"/>
      <c r="M23" s="1173"/>
      <c r="N23" s="1173"/>
      <c r="O23" s="1173"/>
      <c r="P23" s="1173"/>
      <c r="Q23" s="1173"/>
      <c r="R23" s="1173"/>
      <c r="S23" s="1173"/>
      <c r="T23" s="1173"/>
      <c r="U23" s="1173"/>
      <c r="V23" s="1173"/>
      <c r="W23" s="1173"/>
      <c r="X23" s="1173"/>
      <c r="Y23" s="1173"/>
      <c r="Z23" s="1173"/>
      <c r="AA23" s="1173"/>
      <c r="AB23" s="1173"/>
      <c r="AC23" s="1305"/>
      <c r="AD23" s="1272" t="s">
        <v>615</v>
      </c>
      <c r="AE23" s="1273"/>
      <c r="AF23" s="1273"/>
      <c r="AG23" s="1273"/>
      <c r="AH23" s="1273"/>
      <c r="AI23" s="1273"/>
      <c r="AJ23" s="1273"/>
      <c r="AK23" s="1274"/>
      <c r="AL23" s="996"/>
      <c r="AM23" s="1008"/>
      <c r="AN23" s="1008"/>
      <c r="AO23" s="1008"/>
      <c r="AP23" s="1008"/>
      <c r="AQ23" s="1008"/>
      <c r="AR23" s="1008"/>
      <c r="AS23" s="1008"/>
      <c r="AT23" s="1008"/>
      <c r="AU23" s="1008"/>
      <c r="AV23" s="1008"/>
      <c r="AW23" s="1008"/>
      <c r="AX23" s="1008"/>
      <c r="AY23" s="1008"/>
      <c r="AZ23" s="1008"/>
      <c r="BA23" s="1008"/>
      <c r="BB23" s="1008"/>
      <c r="BC23" s="1008"/>
      <c r="BD23" s="1008"/>
      <c r="BE23" s="1008"/>
      <c r="BF23" s="1008"/>
      <c r="BG23" s="1008"/>
      <c r="BH23" s="1306"/>
      <c r="BI23" s="116"/>
      <c r="BJ23" s="116"/>
    </row>
    <row r="24" spans="2:62" ht="18" customHeight="1">
      <c r="B24" s="1304" t="s">
        <v>616</v>
      </c>
      <c r="C24" s="1273"/>
      <c r="D24" s="1273"/>
      <c r="E24" s="1273"/>
      <c r="F24" s="1273"/>
      <c r="G24" s="1273"/>
      <c r="H24" s="1274"/>
      <c r="I24" s="1101" t="str">
        <f>'02入力票（その２）'!I26</f>
        <v/>
      </c>
      <c r="J24" s="1173"/>
      <c r="K24" s="1173"/>
      <c r="L24" s="1173"/>
      <c r="M24" s="1173"/>
      <c r="N24" s="1173"/>
      <c r="O24" s="1173"/>
      <c r="P24" s="1173"/>
      <c r="Q24" s="1173"/>
      <c r="R24" s="1173"/>
      <c r="S24" s="1173"/>
      <c r="T24" s="1173"/>
      <c r="U24" s="1173"/>
      <c r="V24" s="1173"/>
      <c r="W24" s="1173"/>
      <c r="X24" s="1173"/>
      <c r="Y24" s="1173"/>
      <c r="Z24" s="1173"/>
      <c r="AA24" s="1173"/>
      <c r="AB24" s="1173"/>
      <c r="AC24" s="1305"/>
      <c r="AD24" s="1272" t="s">
        <v>616</v>
      </c>
      <c r="AE24" s="1273"/>
      <c r="AF24" s="1273"/>
      <c r="AG24" s="1273"/>
      <c r="AH24" s="1273"/>
      <c r="AI24" s="1273"/>
      <c r="AJ24" s="1273"/>
      <c r="AK24" s="1274"/>
      <c r="AL24" s="996" t="str">
        <f>'02入力票（その２）'!I46</f>
        <v/>
      </c>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306"/>
      <c r="BI24" s="116"/>
      <c r="BJ24" s="116"/>
    </row>
    <row r="25" spans="2:62" ht="18" customHeight="1">
      <c r="B25" s="1304" t="s">
        <v>85</v>
      </c>
      <c r="C25" s="1273"/>
      <c r="D25" s="1273"/>
      <c r="E25" s="1273"/>
      <c r="F25" s="1273"/>
      <c r="G25" s="1273"/>
      <c r="H25" s="1274"/>
      <c r="I25" s="1101" t="str">
        <f>'02入力票（その２）'!I27</f>
        <v/>
      </c>
      <c r="J25" s="1173"/>
      <c r="K25" s="1173"/>
      <c r="L25" s="1173"/>
      <c r="M25" s="1173"/>
      <c r="N25" s="1173"/>
      <c r="O25" s="1173"/>
      <c r="P25" s="1173"/>
      <c r="Q25" s="1173"/>
      <c r="R25" s="1173"/>
      <c r="S25" s="1173"/>
      <c r="T25" s="1173"/>
      <c r="U25" s="1173"/>
      <c r="V25" s="1173"/>
      <c r="W25" s="1173"/>
      <c r="X25" s="1173"/>
      <c r="Y25" s="1173"/>
      <c r="Z25" s="1173"/>
      <c r="AA25" s="1173"/>
      <c r="AB25" s="1173"/>
      <c r="AC25" s="1305"/>
      <c r="AD25" s="1272" t="s">
        <v>85</v>
      </c>
      <c r="AE25" s="1273"/>
      <c r="AF25" s="1273"/>
      <c r="AG25" s="1273"/>
      <c r="AH25" s="1273"/>
      <c r="AI25" s="1273"/>
      <c r="AJ25" s="1273"/>
      <c r="AK25" s="1274"/>
      <c r="AL25" s="996" t="str">
        <f>'02入力票（その２）'!I47</f>
        <v/>
      </c>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306"/>
      <c r="BI25" s="116"/>
      <c r="BJ25" s="116"/>
    </row>
    <row r="26" spans="2:62" ht="18" customHeight="1" thickBot="1">
      <c r="B26" s="1307" t="s">
        <v>799</v>
      </c>
      <c r="C26" s="1308"/>
      <c r="D26" s="1308"/>
      <c r="E26" s="1308"/>
      <c r="F26" s="1308"/>
      <c r="G26" s="1308"/>
      <c r="H26" s="1309"/>
      <c r="I26" s="1310" t="str">
        <f>'02入力票（その２）'!I30</f>
        <v/>
      </c>
      <c r="J26" s="1310"/>
      <c r="K26" s="1310"/>
      <c r="L26" s="1310"/>
      <c r="M26" s="1310"/>
      <c r="N26" s="1310"/>
      <c r="O26" s="1310"/>
      <c r="P26" s="1310"/>
      <c r="Q26" s="1310"/>
      <c r="R26" s="1310"/>
      <c r="S26" s="1310"/>
      <c r="T26" s="1310"/>
      <c r="U26" s="1310"/>
      <c r="V26" s="1310"/>
      <c r="W26" s="1310"/>
      <c r="X26" s="1310"/>
      <c r="Y26" s="1310"/>
      <c r="Z26" s="1310"/>
      <c r="AA26" s="1310"/>
      <c r="AB26" s="1310"/>
      <c r="AC26" s="1311"/>
      <c r="AD26" s="1312" t="s">
        <v>879</v>
      </c>
      <c r="AE26" s="1308"/>
      <c r="AF26" s="1308"/>
      <c r="AG26" s="1308"/>
      <c r="AH26" s="1308"/>
      <c r="AI26" s="1308"/>
      <c r="AJ26" s="1308"/>
      <c r="AK26" s="1309"/>
      <c r="AL26" s="1313" t="str">
        <f>'02入力票（その２）'!I49</f>
        <v/>
      </c>
      <c r="AM26" s="1313"/>
      <c r="AN26" s="1313"/>
      <c r="AO26" s="1313"/>
      <c r="AP26" s="1313"/>
      <c r="AQ26" s="1313"/>
      <c r="AR26" s="1313"/>
      <c r="AS26" s="1313"/>
      <c r="AT26" s="1313"/>
      <c r="AU26" s="1313"/>
      <c r="AV26" s="1313"/>
      <c r="AW26" s="1313"/>
      <c r="AX26" s="1313"/>
      <c r="AY26" s="1313"/>
      <c r="AZ26" s="1313"/>
      <c r="BA26" s="1313"/>
      <c r="BB26" s="1313"/>
      <c r="BC26" s="1313"/>
      <c r="BD26" s="1313"/>
      <c r="BE26" s="1313"/>
      <c r="BF26" s="1313"/>
      <c r="BG26" s="1313"/>
      <c r="BH26" s="1314"/>
      <c r="BI26" s="116"/>
      <c r="BJ26" s="116"/>
    </row>
    <row r="27" spans="2:62" ht="18" customHeight="1" thickBot="1">
      <c r="B27" s="928" t="s">
        <v>292</v>
      </c>
      <c r="C27" s="1346"/>
      <c r="D27" s="1346"/>
      <c r="E27" s="1346"/>
      <c r="F27" s="1346"/>
      <c r="G27" s="1346"/>
      <c r="H27" s="1347"/>
      <c r="I27" s="1348">
        <f>+AN189</f>
        <v>0</v>
      </c>
      <c r="J27" s="1349"/>
      <c r="K27" s="1349"/>
      <c r="L27" s="1349"/>
      <c r="M27" s="1349"/>
      <c r="N27" s="1349"/>
      <c r="O27" s="1349"/>
      <c r="P27" s="1349"/>
      <c r="Q27" s="1350"/>
      <c r="R27" s="1351" t="s">
        <v>880</v>
      </c>
      <c r="S27" s="1352"/>
      <c r="T27" s="1353"/>
      <c r="U27" s="1348">
        <f>+AV172</f>
        <v>0</v>
      </c>
      <c r="V27" s="1349"/>
      <c r="W27" s="1349"/>
      <c r="X27" s="1349"/>
      <c r="Y27" s="1349"/>
      <c r="Z27" s="1349"/>
      <c r="AA27" s="1349"/>
      <c r="AB27" s="1349"/>
      <c r="AC27" s="1350"/>
      <c r="AD27" s="1354" t="s">
        <v>294</v>
      </c>
      <c r="AE27" s="1355"/>
      <c r="AF27" s="1355"/>
      <c r="AG27" s="1355"/>
      <c r="AH27" s="1355"/>
      <c r="AI27" s="1355"/>
      <c r="AJ27" s="1355"/>
      <c r="AK27" s="1355"/>
      <c r="AL27" s="1348">
        <f>+AN192</f>
        <v>0</v>
      </c>
      <c r="AM27" s="1349"/>
      <c r="AN27" s="1349"/>
      <c r="AO27" s="1349"/>
      <c r="AP27" s="1349"/>
      <c r="AQ27" s="1349"/>
      <c r="AR27" s="1349"/>
      <c r="AS27" s="1349"/>
      <c r="AT27" s="1349"/>
      <c r="AU27" s="1350"/>
      <c r="AV27" s="889" t="s">
        <v>88</v>
      </c>
      <c r="AW27" s="890"/>
      <c r="AX27" s="890"/>
      <c r="AY27" s="890"/>
      <c r="AZ27" s="929"/>
      <c r="BA27" s="1339" t="str">
        <f>+P198</f>
        <v/>
      </c>
      <c r="BB27" s="1340"/>
      <c r="BC27" s="1340"/>
      <c r="BD27" s="1340"/>
      <c r="BE27" s="1340"/>
      <c r="BF27" s="1340"/>
      <c r="BG27" s="1340"/>
      <c r="BH27" s="1341"/>
      <c r="BI27" s="116"/>
      <c r="BJ27" s="116"/>
    </row>
    <row r="28" spans="2:62" ht="18" customHeight="1" thickBot="1">
      <c r="B28" s="1342" t="s">
        <v>881</v>
      </c>
      <c r="C28" s="1343"/>
      <c r="D28" s="1343"/>
      <c r="E28" s="1343"/>
      <c r="F28" s="1343"/>
      <c r="G28" s="1343"/>
      <c r="H28" s="1343"/>
      <c r="I28" s="1343" t="s">
        <v>882</v>
      </c>
      <c r="J28" s="1343"/>
      <c r="K28" s="1343"/>
      <c r="L28" s="1343"/>
      <c r="M28" s="1343"/>
      <c r="N28" s="1343" t="s">
        <v>883</v>
      </c>
      <c r="O28" s="1343"/>
      <c r="P28" s="1343"/>
      <c r="Q28" s="1343"/>
      <c r="R28" s="1343"/>
      <c r="S28" s="1343"/>
      <c r="T28" s="1331"/>
      <c r="U28" s="1342" t="s">
        <v>881</v>
      </c>
      <c r="V28" s="1343"/>
      <c r="W28" s="1343"/>
      <c r="X28" s="1343"/>
      <c r="Y28" s="1343"/>
      <c r="Z28" s="1343"/>
      <c r="AA28" s="1343"/>
      <c r="AB28" s="1343" t="s">
        <v>882</v>
      </c>
      <c r="AC28" s="1343"/>
      <c r="AD28" s="1343"/>
      <c r="AE28" s="1343"/>
      <c r="AF28" s="1343"/>
      <c r="AG28" s="1343"/>
      <c r="AH28" s="1343" t="s">
        <v>883</v>
      </c>
      <c r="AI28" s="1343"/>
      <c r="AJ28" s="1343"/>
      <c r="AK28" s="1343"/>
      <c r="AL28" s="1343"/>
      <c r="AM28" s="1343"/>
      <c r="AN28" s="1344"/>
      <c r="AO28" s="1345" t="s">
        <v>881</v>
      </c>
      <c r="AP28" s="1343"/>
      <c r="AQ28" s="1343"/>
      <c r="AR28" s="1343"/>
      <c r="AS28" s="1343"/>
      <c r="AT28" s="1343"/>
      <c r="AU28" s="1343"/>
      <c r="AV28" s="1343" t="s">
        <v>882</v>
      </c>
      <c r="AW28" s="1343"/>
      <c r="AX28" s="1343"/>
      <c r="AY28" s="1343"/>
      <c r="AZ28" s="1343"/>
      <c r="BA28" s="1331" t="s">
        <v>883</v>
      </c>
      <c r="BB28" s="1332"/>
      <c r="BC28" s="1332"/>
      <c r="BD28" s="1332"/>
      <c r="BE28" s="1332"/>
      <c r="BF28" s="1332"/>
      <c r="BG28" s="1332"/>
      <c r="BH28" s="1333"/>
      <c r="BI28" s="116"/>
      <c r="BJ28" s="116"/>
    </row>
    <row r="29" spans="2:62" ht="18" customHeight="1" thickTop="1">
      <c r="B29" s="965" t="s">
        <v>261</v>
      </c>
      <c r="C29" s="966"/>
      <c r="D29" s="966"/>
      <c r="E29" s="966"/>
      <c r="F29" s="966"/>
      <c r="G29" s="966"/>
      <c r="H29" s="966"/>
      <c r="I29" s="1197" t="str">
        <f>'02入力票（その２）'!I110</f>
        <v/>
      </c>
      <c r="J29" s="1197"/>
      <c r="K29" s="1197"/>
      <c r="L29" s="1197"/>
      <c r="M29" s="1197"/>
      <c r="N29" s="1334" t="str">
        <f>'02入力票（その２）'!I111</f>
        <v/>
      </c>
      <c r="O29" s="1334"/>
      <c r="P29" s="1334"/>
      <c r="Q29" s="1334"/>
      <c r="R29" s="1334"/>
      <c r="S29" s="1334"/>
      <c r="T29" s="1335"/>
      <c r="U29" s="965" t="s">
        <v>274</v>
      </c>
      <c r="V29" s="966"/>
      <c r="W29" s="966"/>
      <c r="X29" s="966"/>
      <c r="Y29" s="966"/>
      <c r="Z29" s="966"/>
      <c r="AA29" s="966"/>
      <c r="AB29" s="1197" t="str">
        <f>'02入力票（その２）'!I118</f>
        <v/>
      </c>
      <c r="AC29" s="1197"/>
      <c r="AD29" s="1197"/>
      <c r="AE29" s="1197"/>
      <c r="AF29" s="1197"/>
      <c r="AG29" s="1197"/>
      <c r="AH29" s="1334" t="str">
        <f>'02入力票（その２）'!I119</f>
        <v/>
      </c>
      <c r="AI29" s="1334"/>
      <c r="AJ29" s="1334"/>
      <c r="AK29" s="1334"/>
      <c r="AL29" s="1334"/>
      <c r="AM29" s="1334"/>
      <c r="AN29" s="1336"/>
      <c r="AO29" s="1268" t="s">
        <v>286</v>
      </c>
      <c r="AP29" s="966"/>
      <c r="AQ29" s="966"/>
      <c r="AR29" s="966"/>
      <c r="AS29" s="966"/>
      <c r="AT29" s="966"/>
      <c r="AU29" s="966"/>
      <c r="AV29" s="1197" t="str">
        <f>'02入力票（その２）'!I126</f>
        <v/>
      </c>
      <c r="AW29" s="1197"/>
      <c r="AX29" s="1197"/>
      <c r="AY29" s="1197"/>
      <c r="AZ29" s="1197"/>
      <c r="BA29" s="1335" t="str">
        <f>'02入力票（その２）'!I127</f>
        <v/>
      </c>
      <c r="BB29" s="1337"/>
      <c r="BC29" s="1337"/>
      <c r="BD29" s="1337"/>
      <c r="BE29" s="1337"/>
      <c r="BF29" s="1337"/>
      <c r="BG29" s="1337"/>
      <c r="BH29" s="1338"/>
      <c r="BI29" s="116"/>
      <c r="BJ29" s="116"/>
    </row>
    <row r="30" spans="2:62" ht="18" customHeight="1">
      <c r="B30" s="935" t="s">
        <v>265</v>
      </c>
      <c r="C30" s="936"/>
      <c r="D30" s="936"/>
      <c r="E30" s="936"/>
      <c r="F30" s="936"/>
      <c r="G30" s="936"/>
      <c r="H30" s="936"/>
      <c r="I30" s="989" t="str">
        <f>'02入力票（その２）'!I112</f>
        <v/>
      </c>
      <c r="J30" s="989"/>
      <c r="K30" s="989"/>
      <c r="L30" s="989"/>
      <c r="M30" s="989"/>
      <c r="N30" s="1016" t="str">
        <f>'02入力票（その２）'!I113</f>
        <v/>
      </c>
      <c r="O30" s="1016"/>
      <c r="P30" s="1016"/>
      <c r="Q30" s="1016"/>
      <c r="R30" s="1016"/>
      <c r="S30" s="1016"/>
      <c r="T30" s="1017"/>
      <c r="U30" s="935" t="s">
        <v>277</v>
      </c>
      <c r="V30" s="936"/>
      <c r="W30" s="936"/>
      <c r="X30" s="936"/>
      <c r="Y30" s="936"/>
      <c r="Z30" s="936"/>
      <c r="AA30" s="936"/>
      <c r="AB30" s="989" t="str">
        <f>'02入力票（その２）'!I120</f>
        <v/>
      </c>
      <c r="AC30" s="989"/>
      <c r="AD30" s="989"/>
      <c r="AE30" s="989"/>
      <c r="AF30" s="989"/>
      <c r="AG30" s="989"/>
      <c r="AH30" s="1016" t="str">
        <f>'02入力票（その２）'!I121</f>
        <v/>
      </c>
      <c r="AI30" s="1016"/>
      <c r="AJ30" s="1016"/>
      <c r="AK30" s="1016"/>
      <c r="AL30" s="1016"/>
      <c r="AM30" s="1016"/>
      <c r="AN30" s="1366"/>
      <c r="AO30" s="1364"/>
      <c r="AP30" s="1365"/>
      <c r="AQ30" s="1365"/>
      <c r="AR30" s="1365"/>
      <c r="AS30" s="1365"/>
      <c r="AT30" s="1365"/>
      <c r="AU30" s="1365"/>
      <c r="AV30" s="1231"/>
      <c r="AW30" s="1231"/>
      <c r="AX30" s="1231"/>
      <c r="AY30" s="1231"/>
      <c r="AZ30" s="1231"/>
      <c r="BA30" s="1356"/>
      <c r="BB30" s="1357"/>
      <c r="BC30" s="1357"/>
      <c r="BD30" s="1357"/>
      <c r="BE30" s="1357"/>
      <c r="BF30" s="1357"/>
      <c r="BG30" s="1357"/>
      <c r="BH30" s="1358"/>
      <c r="BI30" s="116"/>
      <c r="BJ30" s="116"/>
    </row>
    <row r="31" spans="2:62" ht="18" customHeight="1">
      <c r="B31" s="935" t="s">
        <v>268</v>
      </c>
      <c r="C31" s="936"/>
      <c r="D31" s="936"/>
      <c r="E31" s="936"/>
      <c r="F31" s="936"/>
      <c r="G31" s="936"/>
      <c r="H31" s="936"/>
      <c r="I31" s="989" t="str">
        <f>'02入力票（その２）'!I114</f>
        <v/>
      </c>
      <c r="J31" s="989"/>
      <c r="K31" s="989"/>
      <c r="L31" s="989"/>
      <c r="M31" s="989"/>
      <c r="N31" s="1016" t="str">
        <f>'02入力票（その２）'!I115</f>
        <v/>
      </c>
      <c r="O31" s="1016"/>
      <c r="P31" s="1016"/>
      <c r="Q31" s="1016"/>
      <c r="R31" s="1016"/>
      <c r="S31" s="1016"/>
      <c r="T31" s="1017"/>
      <c r="U31" s="935" t="s">
        <v>280</v>
      </c>
      <c r="V31" s="936"/>
      <c r="W31" s="936"/>
      <c r="X31" s="936"/>
      <c r="Y31" s="936"/>
      <c r="Z31" s="936"/>
      <c r="AA31" s="936"/>
      <c r="AB31" s="989" t="str">
        <f>'02入力票（その２）'!I122</f>
        <v/>
      </c>
      <c r="AC31" s="989"/>
      <c r="AD31" s="989"/>
      <c r="AE31" s="989"/>
      <c r="AF31" s="989"/>
      <c r="AG31" s="989"/>
      <c r="AH31" s="1016" t="str">
        <f>'02入力票（その２）'!I123</f>
        <v/>
      </c>
      <c r="AI31" s="1016"/>
      <c r="AJ31" s="1016"/>
      <c r="AK31" s="1016"/>
      <c r="AL31" s="1016"/>
      <c r="AM31" s="1016"/>
      <c r="AN31" s="1366"/>
      <c r="AO31" s="1364"/>
      <c r="AP31" s="1365"/>
      <c r="AQ31" s="1365"/>
      <c r="AR31" s="1365"/>
      <c r="AS31" s="1365"/>
      <c r="AT31" s="1365"/>
      <c r="AU31" s="1365"/>
      <c r="AV31" s="1231"/>
      <c r="AW31" s="1231"/>
      <c r="AX31" s="1231"/>
      <c r="AY31" s="1231"/>
      <c r="AZ31" s="1231"/>
      <c r="BA31" s="1356"/>
      <c r="BB31" s="1357"/>
      <c r="BC31" s="1357"/>
      <c r="BD31" s="1357"/>
      <c r="BE31" s="1357"/>
      <c r="BF31" s="1357"/>
      <c r="BG31" s="1357"/>
      <c r="BH31" s="1358"/>
      <c r="BI31" s="116"/>
      <c r="BJ31" s="116"/>
    </row>
    <row r="32" spans="2:62" ht="18" customHeight="1" thickBot="1">
      <c r="B32" s="937" t="s">
        <v>271</v>
      </c>
      <c r="C32" s="938"/>
      <c r="D32" s="938"/>
      <c r="E32" s="938"/>
      <c r="F32" s="938"/>
      <c r="G32" s="938"/>
      <c r="H32" s="938"/>
      <c r="I32" s="1004" t="str">
        <f>'02入力票（その２）'!I116</f>
        <v/>
      </c>
      <c r="J32" s="1004"/>
      <c r="K32" s="1004"/>
      <c r="L32" s="1004"/>
      <c r="M32" s="1004"/>
      <c r="N32" s="1359" t="str">
        <f>'02入力票（その２）'!I117</f>
        <v/>
      </c>
      <c r="O32" s="1359"/>
      <c r="P32" s="1359"/>
      <c r="Q32" s="1359"/>
      <c r="R32" s="1359"/>
      <c r="S32" s="1359"/>
      <c r="T32" s="1360"/>
      <c r="U32" s="937" t="s">
        <v>884</v>
      </c>
      <c r="V32" s="938"/>
      <c r="W32" s="938"/>
      <c r="X32" s="938"/>
      <c r="Y32" s="938"/>
      <c r="Z32" s="938"/>
      <c r="AA32" s="938"/>
      <c r="AB32" s="1004" t="str">
        <f>'02入力票（その２）'!I124</f>
        <v/>
      </c>
      <c r="AC32" s="1004"/>
      <c r="AD32" s="1004"/>
      <c r="AE32" s="1004"/>
      <c r="AF32" s="1004"/>
      <c r="AG32" s="1004"/>
      <c r="AH32" s="1359" t="str">
        <f>'02入力票（その２）'!I125</f>
        <v/>
      </c>
      <c r="AI32" s="1359"/>
      <c r="AJ32" s="1359"/>
      <c r="AK32" s="1359"/>
      <c r="AL32" s="1359"/>
      <c r="AM32" s="1359"/>
      <c r="AN32" s="1361"/>
      <c r="AO32" s="1362"/>
      <c r="AP32" s="1363"/>
      <c r="AQ32" s="1363"/>
      <c r="AR32" s="1363"/>
      <c r="AS32" s="1363"/>
      <c r="AT32" s="1363"/>
      <c r="AU32" s="1363"/>
      <c r="AV32" s="1235"/>
      <c r="AW32" s="1235"/>
      <c r="AX32" s="1235"/>
      <c r="AY32" s="1235"/>
      <c r="AZ32" s="1235"/>
      <c r="BA32" s="1377"/>
      <c r="BB32" s="1378"/>
      <c r="BC32" s="1378"/>
      <c r="BD32" s="1378"/>
      <c r="BE32" s="1378"/>
      <c r="BF32" s="1378"/>
      <c r="BG32" s="1378"/>
      <c r="BH32" s="1379"/>
      <c r="BI32" s="116"/>
      <c r="BJ32" s="116"/>
    </row>
    <row r="33" spans="2:63" ht="27.75" customHeight="1" thickBot="1">
      <c r="B33" s="1380" t="s">
        <v>626</v>
      </c>
      <c r="C33" s="1381"/>
      <c r="D33" s="1381"/>
      <c r="E33" s="1381"/>
      <c r="F33" s="1381"/>
      <c r="G33" s="1381"/>
      <c r="H33" s="1381"/>
      <c r="I33" s="1381"/>
      <c r="J33" s="1381"/>
      <c r="K33" s="1381"/>
      <c r="L33" s="1381"/>
      <c r="M33" s="1381"/>
      <c r="N33" s="1381"/>
      <c r="O33" s="1382"/>
      <c r="P33" s="1386" t="s">
        <v>627</v>
      </c>
      <c r="Q33" s="1387"/>
      <c r="R33" s="1387"/>
      <c r="S33" s="1387"/>
      <c r="T33" s="1387"/>
      <c r="U33" s="1065" t="str">
        <f>'02入力票（その２）'!I52</f>
        <v/>
      </c>
      <c r="V33" s="1388"/>
      <c r="W33" s="1388"/>
      <c r="X33" s="1388"/>
      <c r="Y33" s="1388"/>
      <c r="Z33" s="1388"/>
      <c r="AA33" s="1051"/>
      <c r="AB33" s="1389" t="s">
        <v>628</v>
      </c>
      <c r="AC33" s="1389"/>
      <c r="AD33" s="1389"/>
      <c r="AE33" s="1389"/>
      <c r="AF33" s="1389"/>
      <c r="AG33" s="1389"/>
      <c r="AH33" s="1065" t="str">
        <f>'02入力票（その２）'!I53</f>
        <v/>
      </c>
      <c r="AI33" s="1388"/>
      <c r="AJ33" s="1388"/>
      <c r="AK33" s="1388"/>
      <c r="AL33" s="1388"/>
      <c r="AM33" s="1051"/>
      <c r="AN33" s="1373" t="s">
        <v>616</v>
      </c>
      <c r="AO33" s="1373"/>
      <c r="AP33" s="1373"/>
      <c r="AQ33" s="1373"/>
      <c r="AR33" s="1390" t="str">
        <f>'02入力票（その２）'!I55</f>
        <v/>
      </c>
      <c r="AS33" s="1391"/>
      <c r="AT33" s="1391"/>
      <c r="AU33" s="1391"/>
      <c r="AV33" s="1391"/>
      <c r="AW33" s="1391"/>
      <c r="AX33" s="1392"/>
      <c r="AY33" s="1373" t="s">
        <v>85</v>
      </c>
      <c r="AZ33" s="1373"/>
      <c r="BA33" s="1373"/>
      <c r="BB33" s="1373"/>
      <c r="BC33" s="1390" t="str">
        <f>'02入力票（その２）'!I56</f>
        <v/>
      </c>
      <c r="BD33" s="1391"/>
      <c r="BE33" s="1391"/>
      <c r="BF33" s="1391"/>
      <c r="BG33" s="1391"/>
      <c r="BH33" s="1393"/>
      <c r="BI33" s="116"/>
      <c r="BJ33" s="116"/>
    </row>
    <row r="34" spans="2:63" ht="17.25" customHeight="1" thickBot="1">
      <c r="B34" s="1383"/>
      <c r="C34" s="1384"/>
      <c r="D34" s="1384"/>
      <c r="E34" s="1384"/>
      <c r="F34" s="1384"/>
      <c r="G34" s="1384"/>
      <c r="H34" s="1384"/>
      <c r="I34" s="1384"/>
      <c r="J34" s="1384"/>
      <c r="K34" s="1384"/>
      <c r="L34" s="1384"/>
      <c r="M34" s="1384"/>
      <c r="N34" s="1384"/>
      <c r="O34" s="1385"/>
      <c r="P34" s="1372" t="s">
        <v>885</v>
      </c>
      <c r="Q34" s="1373"/>
      <c r="R34" s="1373"/>
      <c r="S34" s="1373"/>
      <c r="T34" s="1373"/>
      <c r="U34" s="1373"/>
      <c r="V34" s="1373"/>
      <c r="W34" s="1373"/>
      <c r="X34" s="1373"/>
      <c r="Y34" s="1373" t="str">
        <f>'02入力票（その２）'!I57</f>
        <v/>
      </c>
      <c r="Z34" s="1373"/>
      <c r="AA34" s="1373"/>
      <c r="AB34" s="1373"/>
      <c r="AC34" s="1373"/>
      <c r="AD34" s="1373"/>
      <c r="AE34" s="1373"/>
      <c r="AF34" s="1373"/>
      <c r="AG34" s="1373"/>
      <c r="AH34" s="1373"/>
      <c r="AI34" s="1373"/>
      <c r="AJ34" s="1373"/>
      <c r="AK34" s="1373"/>
      <c r="AL34" s="1373"/>
      <c r="AM34" s="1374"/>
      <c r="AN34" s="190"/>
      <c r="AO34" s="190"/>
      <c r="AP34" s="190"/>
      <c r="AQ34" s="190"/>
      <c r="AR34" s="190"/>
      <c r="AS34" s="190"/>
      <c r="AT34" s="190"/>
      <c r="AU34" s="190"/>
      <c r="AV34" s="190"/>
      <c r="AW34" s="190"/>
      <c r="AX34" s="190"/>
      <c r="AY34" s="221"/>
      <c r="AZ34" s="221"/>
      <c r="BA34" s="221"/>
      <c r="BB34" s="221"/>
      <c r="BC34" s="221"/>
      <c r="BD34" s="221"/>
      <c r="BE34" s="221"/>
      <c r="BF34" s="221"/>
      <c r="BG34" s="221"/>
      <c r="BH34" s="221"/>
      <c r="BI34" s="116"/>
      <c r="BJ34" s="116"/>
    </row>
    <row r="35" spans="2:63" ht="12" customHeight="1">
      <c r="B35" s="190" t="s">
        <v>886</v>
      </c>
      <c r="C35" s="190" t="s">
        <v>887</v>
      </c>
      <c r="D35" s="266"/>
      <c r="E35" s="266"/>
      <c r="F35" s="266"/>
      <c r="G35" s="266"/>
      <c r="H35" s="266"/>
      <c r="I35" s="266"/>
      <c r="J35" s="266"/>
      <c r="K35" s="266"/>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16"/>
      <c r="BJ35" s="116"/>
    </row>
    <row r="36" spans="2:63" ht="12" customHeight="1">
      <c r="B36" s="190"/>
      <c r="C36" s="190" t="s">
        <v>888</v>
      </c>
      <c r="D36" s="266"/>
      <c r="E36" s="266"/>
      <c r="F36" s="266"/>
      <c r="G36" s="266"/>
      <c r="H36" s="266"/>
      <c r="I36" s="266"/>
      <c r="J36" s="266"/>
      <c r="K36" s="266"/>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221"/>
      <c r="AZ36" s="337"/>
      <c r="BA36" s="337"/>
      <c r="BB36" s="337"/>
      <c r="BC36" s="337"/>
      <c r="BD36" s="337"/>
      <c r="BE36" s="337"/>
      <c r="BF36" s="337"/>
      <c r="BG36" s="337"/>
      <c r="BH36" s="394" t="str">
        <f>R111</f>
        <v>　　　　　</v>
      </c>
      <c r="BI36" s="116"/>
      <c r="BJ36" s="116"/>
    </row>
    <row r="37" spans="2:63" ht="23.25" customHeight="1" thickBot="1">
      <c r="B37" s="224" t="s">
        <v>865</v>
      </c>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221"/>
      <c r="BA37" s="395"/>
      <c r="BB37" s="395"/>
      <c r="BC37" s="395"/>
      <c r="BD37" s="395"/>
      <c r="BE37" s="395"/>
      <c r="BF37" s="395"/>
      <c r="BG37" s="395"/>
      <c r="BH37" s="338" t="str">
        <f>P124</f>
        <v/>
      </c>
      <c r="BI37" s="116"/>
      <c r="BJ37" s="116"/>
      <c r="BK37" s="116"/>
    </row>
    <row r="38" spans="2:63" ht="20.100000000000001" customHeight="1">
      <c r="B38" s="252"/>
      <c r="C38" s="1375" t="s">
        <v>1</v>
      </c>
      <c r="D38" s="1053"/>
      <c r="E38" s="1053"/>
      <c r="F38" s="1053"/>
      <c r="G38" s="1053"/>
      <c r="H38" s="1054"/>
      <c r="I38" s="1052" t="s">
        <v>889</v>
      </c>
      <c r="J38" s="1053"/>
      <c r="K38" s="1053"/>
      <c r="L38" s="1053"/>
      <c r="M38" s="1053"/>
      <c r="N38" s="1054"/>
      <c r="O38" s="1019" t="s">
        <v>890</v>
      </c>
      <c r="P38" s="1019"/>
      <c r="Q38" s="1019"/>
      <c r="R38" s="1019"/>
      <c r="S38" s="1019"/>
      <c r="T38" s="1019" t="s">
        <v>891</v>
      </c>
      <c r="U38" s="1019"/>
      <c r="V38" s="1019"/>
      <c r="W38" s="1019" t="s">
        <v>892</v>
      </c>
      <c r="X38" s="1019"/>
      <c r="Y38" s="1019"/>
      <c r="Z38" s="1019"/>
      <c r="AA38" s="1019"/>
      <c r="AB38" s="1053" t="s">
        <v>891</v>
      </c>
      <c r="AC38" s="1053"/>
      <c r="AD38" s="1054"/>
      <c r="AE38" s="1014" t="s">
        <v>893</v>
      </c>
      <c r="AF38" s="1015"/>
      <c r="AG38" s="1015"/>
      <c r="AH38" s="1015"/>
      <c r="AI38" s="1015"/>
      <c r="AJ38" s="1015"/>
      <c r="AK38" s="1015"/>
      <c r="AL38" s="1015"/>
      <c r="AM38" s="1015"/>
      <c r="AN38" s="1015"/>
      <c r="AO38" s="1015"/>
      <c r="AP38" s="1015"/>
      <c r="AQ38" s="1015"/>
      <c r="AR38" s="1015"/>
      <c r="AS38" s="1015"/>
      <c r="AT38" s="1015"/>
      <c r="AU38" s="1015"/>
      <c r="AV38" s="1015"/>
      <c r="AW38" s="1015"/>
      <c r="AX38" s="1015"/>
      <c r="AY38" s="1243"/>
      <c r="AZ38" s="1052" t="s">
        <v>639</v>
      </c>
      <c r="BA38" s="1053"/>
      <c r="BB38" s="1053"/>
      <c r="BC38" s="1053"/>
      <c r="BD38" s="1053"/>
      <c r="BE38" s="1053"/>
      <c r="BF38" s="1053"/>
      <c r="BG38" s="1053"/>
      <c r="BH38" s="1367"/>
      <c r="BI38" s="116"/>
      <c r="BJ38" s="116"/>
      <c r="BK38" s="116"/>
    </row>
    <row r="39" spans="2:63" ht="20.100000000000001" customHeight="1" thickBot="1">
      <c r="B39" s="252"/>
      <c r="C39" s="1376"/>
      <c r="D39" s="1313"/>
      <c r="E39" s="1313"/>
      <c r="F39" s="1313"/>
      <c r="G39" s="1313"/>
      <c r="H39" s="1369"/>
      <c r="I39" s="1368" t="s">
        <v>894</v>
      </c>
      <c r="J39" s="1313"/>
      <c r="K39" s="1313"/>
      <c r="L39" s="1313"/>
      <c r="M39" s="1313"/>
      <c r="N39" s="1369"/>
      <c r="O39" s="1004"/>
      <c r="P39" s="1004"/>
      <c r="Q39" s="1004"/>
      <c r="R39" s="1004"/>
      <c r="S39" s="1004"/>
      <c r="T39" s="1004"/>
      <c r="U39" s="1004"/>
      <c r="V39" s="1004"/>
      <c r="W39" s="1004"/>
      <c r="X39" s="1004"/>
      <c r="Y39" s="1004"/>
      <c r="Z39" s="1004"/>
      <c r="AA39" s="1004"/>
      <c r="AB39" s="1313"/>
      <c r="AC39" s="1313"/>
      <c r="AD39" s="1369"/>
      <c r="AE39" s="1000" t="s">
        <v>1</v>
      </c>
      <c r="AF39" s="1013"/>
      <c r="AG39" s="1013"/>
      <c r="AH39" s="1013"/>
      <c r="AI39" s="1013"/>
      <c r="AJ39" s="1013"/>
      <c r="AK39" s="1013"/>
      <c r="AL39" s="1013"/>
      <c r="AM39" s="1370"/>
      <c r="AN39" s="1000" t="s">
        <v>895</v>
      </c>
      <c r="AO39" s="1001"/>
      <c r="AP39" s="1001"/>
      <c r="AQ39" s="1371"/>
      <c r="AR39" s="1000" t="s">
        <v>896</v>
      </c>
      <c r="AS39" s="1001"/>
      <c r="AT39" s="1001"/>
      <c r="AU39" s="1371"/>
      <c r="AV39" s="1000" t="s">
        <v>897</v>
      </c>
      <c r="AW39" s="1001"/>
      <c r="AX39" s="1001"/>
      <c r="AY39" s="1371"/>
      <c r="AZ39" s="1368"/>
      <c r="BA39" s="1313"/>
      <c r="BB39" s="1313"/>
      <c r="BC39" s="1313"/>
      <c r="BD39" s="1313"/>
      <c r="BE39" s="1313"/>
      <c r="BF39" s="1313"/>
      <c r="BG39" s="1313"/>
      <c r="BH39" s="1314"/>
      <c r="BI39" s="813" t="s">
        <v>2585</v>
      </c>
      <c r="BJ39" s="116"/>
      <c r="BK39" s="116"/>
    </row>
    <row r="40" spans="2:63" ht="20.100000000000001" customHeight="1">
      <c r="B40" s="252"/>
      <c r="C40" s="1453" t="s">
        <v>898</v>
      </c>
      <c r="D40" s="1420" t="s">
        <v>523</v>
      </c>
      <c r="E40" s="1421"/>
      <c r="F40" s="1421"/>
      <c r="G40" s="1421"/>
      <c r="H40" s="1421"/>
      <c r="I40" s="1408">
        <f>IF(ISBLANK(AV166),"",AV166)</f>
        <v>0</v>
      </c>
      <c r="J40" s="1409"/>
      <c r="K40" s="1409"/>
      <c r="L40" s="1409"/>
      <c r="M40" s="1409"/>
      <c r="N40" s="1410"/>
      <c r="O40" s="1420" t="s">
        <v>899</v>
      </c>
      <c r="P40" s="1421"/>
      <c r="Q40" s="1421"/>
      <c r="R40" s="1421"/>
      <c r="S40" s="1421"/>
      <c r="T40" s="1426" t="str">
        <f>IF(ISBLANK(AA176),"",AA176)</f>
        <v/>
      </c>
      <c r="U40" s="1227"/>
      <c r="V40" s="1227"/>
      <c r="W40" s="1420" t="s">
        <v>900</v>
      </c>
      <c r="X40" s="1421"/>
      <c r="Y40" s="1421"/>
      <c r="Z40" s="1421"/>
      <c r="AA40" s="1421"/>
      <c r="AB40" s="1426" t="str">
        <f>IF(ISBLANK(AE176),"",AE176)</f>
        <v/>
      </c>
      <c r="AC40" s="1227"/>
      <c r="AD40" s="1427"/>
      <c r="AE40" s="1432" t="s">
        <v>901</v>
      </c>
      <c r="AF40" s="1433"/>
      <c r="AG40" s="1433"/>
      <c r="AH40" s="1433"/>
      <c r="AI40" s="1433"/>
      <c r="AJ40" s="1433"/>
      <c r="AK40" s="1433"/>
      <c r="AL40" s="1433"/>
      <c r="AM40" s="1434"/>
      <c r="AN40" s="986">
        <v>2101</v>
      </c>
      <c r="AO40" s="1435"/>
      <c r="AP40" s="1435"/>
      <c r="AQ40" s="1436"/>
      <c r="AR40" s="1245" t="str">
        <f>IF(ISBLANK(C144),"",C144)</f>
        <v>　</v>
      </c>
      <c r="AS40" s="1246"/>
      <c r="AT40" s="1246"/>
      <c r="AU40" s="1437"/>
      <c r="AV40" s="986" t="str">
        <f>IF(ISBLANK(C145),"",C145)</f>
        <v>　</v>
      </c>
      <c r="AW40" s="1435"/>
      <c r="AX40" s="1435"/>
      <c r="AY40" s="1436"/>
      <c r="AZ40" s="1438"/>
      <c r="BA40" s="1439"/>
      <c r="BB40" s="1439"/>
      <c r="BC40" s="1439"/>
      <c r="BD40" s="1439"/>
      <c r="BE40" s="1439"/>
      <c r="BF40" s="1439"/>
      <c r="BG40" s="1439"/>
      <c r="BH40" s="1440"/>
      <c r="BI40" s="116"/>
      <c r="BJ40" s="116"/>
      <c r="BK40" s="116"/>
    </row>
    <row r="41" spans="2:63" ht="20.100000000000001" customHeight="1">
      <c r="B41" s="252"/>
      <c r="C41" s="1454"/>
      <c r="D41" s="1420"/>
      <c r="E41" s="1421"/>
      <c r="F41" s="1421"/>
      <c r="G41" s="1421"/>
      <c r="H41" s="1421"/>
      <c r="I41" s="1411"/>
      <c r="J41" s="1412"/>
      <c r="K41" s="1412"/>
      <c r="L41" s="1412"/>
      <c r="M41" s="1412"/>
      <c r="N41" s="1413"/>
      <c r="O41" s="1420"/>
      <c r="P41" s="1421"/>
      <c r="Q41" s="1421"/>
      <c r="R41" s="1421"/>
      <c r="S41" s="1421"/>
      <c r="T41" s="1426"/>
      <c r="U41" s="1227"/>
      <c r="V41" s="1227"/>
      <c r="W41" s="1420"/>
      <c r="X41" s="1421"/>
      <c r="Y41" s="1421"/>
      <c r="Z41" s="1421"/>
      <c r="AA41" s="1421"/>
      <c r="AB41" s="1426"/>
      <c r="AC41" s="1227"/>
      <c r="AD41" s="1427"/>
      <c r="AE41" s="1444" t="s">
        <v>902</v>
      </c>
      <c r="AF41" s="1445"/>
      <c r="AG41" s="1445"/>
      <c r="AH41" s="1445"/>
      <c r="AI41" s="1445"/>
      <c r="AJ41" s="1445"/>
      <c r="AK41" s="1445"/>
      <c r="AL41" s="1445"/>
      <c r="AM41" s="1073"/>
      <c r="AN41" s="1101">
        <v>2102</v>
      </c>
      <c r="AO41" s="997"/>
      <c r="AP41" s="997"/>
      <c r="AQ41" s="1446"/>
      <c r="AR41" s="1447"/>
      <c r="AS41" s="1448"/>
      <c r="AT41" s="1448"/>
      <c r="AU41" s="1449"/>
      <c r="AV41" s="1101" t="str">
        <f>IF(ISBLANK(D145),"",D145)</f>
        <v/>
      </c>
      <c r="AW41" s="997"/>
      <c r="AX41" s="997"/>
      <c r="AY41" s="1446"/>
      <c r="AZ41" s="1438"/>
      <c r="BA41" s="1439"/>
      <c r="BB41" s="1439"/>
      <c r="BC41" s="1439"/>
      <c r="BD41" s="1439"/>
      <c r="BE41" s="1439"/>
      <c r="BF41" s="1439"/>
      <c r="BG41" s="1439"/>
      <c r="BH41" s="1440"/>
      <c r="BI41" s="116"/>
      <c r="BJ41" s="116"/>
      <c r="BK41" s="116"/>
    </row>
    <row r="42" spans="2:63" ht="20.100000000000001" customHeight="1" thickBot="1">
      <c r="B42" s="252"/>
      <c r="C42" s="1455"/>
      <c r="D42" s="1456"/>
      <c r="E42" s="1457"/>
      <c r="F42" s="1457"/>
      <c r="G42" s="1457"/>
      <c r="H42" s="1457"/>
      <c r="I42" s="1414"/>
      <c r="J42" s="1415"/>
      <c r="K42" s="1415"/>
      <c r="L42" s="1415"/>
      <c r="M42" s="1415"/>
      <c r="N42" s="1416"/>
      <c r="O42" s="1456"/>
      <c r="P42" s="1457"/>
      <c r="Q42" s="1457"/>
      <c r="R42" s="1457"/>
      <c r="S42" s="1457"/>
      <c r="T42" s="1430"/>
      <c r="U42" s="1310"/>
      <c r="V42" s="1310"/>
      <c r="W42" s="1456"/>
      <c r="X42" s="1457"/>
      <c r="Y42" s="1457"/>
      <c r="Z42" s="1457"/>
      <c r="AA42" s="1457"/>
      <c r="AB42" s="1430"/>
      <c r="AC42" s="1310"/>
      <c r="AD42" s="1431"/>
      <c r="AE42" s="1394" t="s">
        <v>903</v>
      </c>
      <c r="AF42" s="1395"/>
      <c r="AG42" s="1395"/>
      <c r="AH42" s="1395"/>
      <c r="AI42" s="1395"/>
      <c r="AJ42" s="1395"/>
      <c r="AK42" s="1395"/>
      <c r="AL42" s="1395"/>
      <c r="AM42" s="1088"/>
      <c r="AN42" s="1396">
        <v>2103</v>
      </c>
      <c r="AO42" s="1001"/>
      <c r="AP42" s="1001"/>
      <c r="AQ42" s="1371"/>
      <c r="AR42" s="1450"/>
      <c r="AS42" s="1451"/>
      <c r="AT42" s="1451"/>
      <c r="AU42" s="1452"/>
      <c r="AV42" s="1396" t="str">
        <f>IF(ISBLANK(E145),"",E145)</f>
        <v/>
      </c>
      <c r="AW42" s="1001"/>
      <c r="AX42" s="1001"/>
      <c r="AY42" s="1371"/>
      <c r="AZ42" s="1441"/>
      <c r="BA42" s="1442"/>
      <c r="BB42" s="1442"/>
      <c r="BC42" s="1442"/>
      <c r="BD42" s="1442"/>
      <c r="BE42" s="1442"/>
      <c r="BF42" s="1442"/>
      <c r="BG42" s="1442"/>
      <c r="BH42" s="1443"/>
      <c r="BI42" s="116"/>
      <c r="BJ42" s="116"/>
      <c r="BK42" s="116"/>
    </row>
    <row r="43" spans="2:63" ht="20.100000000000001" customHeight="1">
      <c r="B43" s="252"/>
      <c r="C43" s="1397" t="s">
        <v>904</v>
      </c>
      <c r="D43" s="1399" t="s">
        <v>905</v>
      </c>
      <c r="E43" s="1400"/>
      <c r="F43" s="1400"/>
      <c r="G43" s="1400"/>
      <c r="H43" s="1401"/>
      <c r="I43" s="1408">
        <f>IF(ISBLANK(AV167),"",AV167)</f>
        <v>0</v>
      </c>
      <c r="J43" s="1409"/>
      <c r="K43" s="1409"/>
      <c r="L43" s="1409"/>
      <c r="M43" s="1409"/>
      <c r="N43" s="1410"/>
      <c r="O43" s="1417" t="s">
        <v>906</v>
      </c>
      <c r="P43" s="1418"/>
      <c r="Q43" s="1418"/>
      <c r="R43" s="1418"/>
      <c r="S43" s="1419"/>
      <c r="T43" s="1423" t="str">
        <f>IF(ISBLANK(C176),"",C176)</f>
        <v/>
      </c>
      <c r="U43" s="1424"/>
      <c r="V43" s="1425"/>
      <c r="W43" s="1418" t="s">
        <v>907</v>
      </c>
      <c r="X43" s="1418"/>
      <c r="Y43" s="1418"/>
      <c r="Z43" s="1418"/>
      <c r="AA43" s="1418"/>
      <c r="AB43" s="1423" t="str">
        <f>IF(ISBLANK(G176),"",G176)</f>
        <v/>
      </c>
      <c r="AC43" s="1424"/>
      <c r="AD43" s="1425"/>
      <c r="AE43" s="1432" t="s">
        <v>908</v>
      </c>
      <c r="AF43" s="1433"/>
      <c r="AG43" s="1433"/>
      <c r="AH43" s="1433"/>
      <c r="AI43" s="1433"/>
      <c r="AJ43" s="1433"/>
      <c r="AK43" s="1433"/>
      <c r="AL43" s="1433"/>
      <c r="AM43" s="1434"/>
      <c r="AN43" s="1245">
        <v>2201</v>
      </c>
      <c r="AO43" s="1470"/>
      <c r="AP43" s="1470"/>
      <c r="AQ43" s="1471"/>
      <c r="AR43" s="1245" t="str">
        <f>IF(ISBLANK(F144),"",F144)</f>
        <v>　</v>
      </c>
      <c r="AS43" s="1246"/>
      <c r="AT43" s="1246"/>
      <c r="AU43" s="1437"/>
      <c r="AV43" s="1245" t="str">
        <f>IF(ISBLANK(F145),"",F145)</f>
        <v>　</v>
      </c>
      <c r="AW43" s="1470"/>
      <c r="AX43" s="1470"/>
      <c r="AY43" s="1471"/>
      <c r="AZ43" s="1499"/>
      <c r="BA43" s="1500"/>
      <c r="BB43" s="1500"/>
      <c r="BC43" s="1500"/>
      <c r="BD43" s="1500"/>
      <c r="BE43" s="1500"/>
      <c r="BF43" s="1500"/>
      <c r="BG43" s="1500"/>
      <c r="BH43" s="1501"/>
      <c r="BI43" s="116"/>
      <c r="BJ43" s="116"/>
      <c r="BK43" s="116"/>
    </row>
    <row r="44" spans="2:63" ht="20.100000000000001" customHeight="1">
      <c r="B44" s="252"/>
      <c r="C44" s="1398"/>
      <c r="D44" s="1402"/>
      <c r="E44" s="1403"/>
      <c r="F44" s="1403"/>
      <c r="G44" s="1403"/>
      <c r="H44" s="1404"/>
      <c r="I44" s="1411"/>
      <c r="J44" s="1412"/>
      <c r="K44" s="1412"/>
      <c r="L44" s="1412"/>
      <c r="M44" s="1412"/>
      <c r="N44" s="1413"/>
      <c r="O44" s="1420"/>
      <c r="P44" s="1421"/>
      <c r="Q44" s="1421"/>
      <c r="R44" s="1421"/>
      <c r="S44" s="1422"/>
      <c r="T44" s="1426"/>
      <c r="U44" s="1227"/>
      <c r="V44" s="1427"/>
      <c r="W44" s="1428"/>
      <c r="X44" s="1428"/>
      <c r="Y44" s="1428"/>
      <c r="Z44" s="1428"/>
      <c r="AA44" s="1428"/>
      <c r="AB44" s="986"/>
      <c r="AC44" s="1291"/>
      <c r="AD44" s="1429"/>
      <c r="AE44" s="1444" t="s">
        <v>909</v>
      </c>
      <c r="AF44" s="1445"/>
      <c r="AG44" s="1445"/>
      <c r="AH44" s="1445"/>
      <c r="AI44" s="1445"/>
      <c r="AJ44" s="1445"/>
      <c r="AK44" s="1445"/>
      <c r="AL44" s="1445"/>
      <c r="AM44" s="1073"/>
      <c r="AN44" s="1101">
        <v>2202</v>
      </c>
      <c r="AO44" s="997"/>
      <c r="AP44" s="997"/>
      <c r="AQ44" s="1446"/>
      <c r="AR44" s="1447"/>
      <c r="AS44" s="1448"/>
      <c r="AT44" s="1448"/>
      <c r="AU44" s="1449"/>
      <c r="AV44" s="1101" t="str">
        <f>IF(ISBLANK(G145),"",G145)</f>
        <v/>
      </c>
      <c r="AW44" s="997"/>
      <c r="AX44" s="997"/>
      <c r="AY44" s="1446"/>
      <c r="AZ44" s="1438"/>
      <c r="BA44" s="1439"/>
      <c r="BB44" s="1439"/>
      <c r="BC44" s="1439"/>
      <c r="BD44" s="1439"/>
      <c r="BE44" s="1439"/>
      <c r="BF44" s="1439"/>
      <c r="BG44" s="1439"/>
      <c r="BH44" s="1440"/>
      <c r="BI44" s="116"/>
      <c r="BJ44" s="116"/>
      <c r="BK44" s="116"/>
    </row>
    <row r="45" spans="2:63" ht="20.100000000000001" customHeight="1">
      <c r="B45" s="252"/>
      <c r="C45" s="1398"/>
      <c r="D45" s="1402"/>
      <c r="E45" s="1403"/>
      <c r="F45" s="1403"/>
      <c r="G45" s="1403"/>
      <c r="H45" s="1404"/>
      <c r="I45" s="1411"/>
      <c r="J45" s="1412"/>
      <c r="K45" s="1412"/>
      <c r="L45" s="1412"/>
      <c r="M45" s="1412"/>
      <c r="N45" s="1413"/>
      <c r="O45" s="1464" t="s">
        <v>741</v>
      </c>
      <c r="P45" s="1465"/>
      <c r="Q45" s="1465"/>
      <c r="R45" s="1465"/>
      <c r="S45" s="1466"/>
      <c r="T45" s="1423" t="str">
        <f>IF(ISBLANK(K176),"",K176)</f>
        <v/>
      </c>
      <c r="U45" s="1424"/>
      <c r="V45" s="1425"/>
      <c r="W45" s="396"/>
      <c r="X45" s="396"/>
      <c r="Y45" s="396"/>
      <c r="Z45" s="396"/>
      <c r="AA45" s="396"/>
      <c r="AB45" s="397"/>
      <c r="AC45" s="398"/>
      <c r="AD45" s="399"/>
      <c r="AE45" s="1444" t="s">
        <v>910</v>
      </c>
      <c r="AF45" s="1445"/>
      <c r="AG45" s="1445"/>
      <c r="AH45" s="1445"/>
      <c r="AI45" s="1445"/>
      <c r="AJ45" s="1445"/>
      <c r="AK45" s="1445"/>
      <c r="AL45" s="1445"/>
      <c r="AM45" s="1073"/>
      <c r="AN45" s="1101">
        <v>2203</v>
      </c>
      <c r="AO45" s="997"/>
      <c r="AP45" s="997"/>
      <c r="AQ45" s="1446"/>
      <c r="AR45" s="1472"/>
      <c r="AS45" s="1473"/>
      <c r="AT45" s="1473"/>
      <c r="AU45" s="1474"/>
      <c r="AV45" s="1101" t="str">
        <f>IF(ISBLANK(H145),"",H145)</f>
        <v/>
      </c>
      <c r="AW45" s="997"/>
      <c r="AX45" s="997"/>
      <c r="AY45" s="1446"/>
      <c r="AZ45" s="1438"/>
      <c r="BA45" s="1439"/>
      <c r="BB45" s="1439"/>
      <c r="BC45" s="1439"/>
      <c r="BD45" s="1439"/>
      <c r="BE45" s="1439"/>
      <c r="BF45" s="1439"/>
      <c r="BG45" s="1439"/>
      <c r="BH45" s="1440"/>
      <c r="BI45" s="116"/>
      <c r="BJ45" s="116"/>
      <c r="BK45" s="116"/>
    </row>
    <row r="46" spans="2:63" ht="20.100000000000001" customHeight="1">
      <c r="B46" s="252"/>
      <c r="C46" s="1398"/>
      <c r="D46" s="1402"/>
      <c r="E46" s="1403"/>
      <c r="F46" s="1403"/>
      <c r="G46" s="1403"/>
      <c r="H46" s="1404"/>
      <c r="I46" s="1411"/>
      <c r="J46" s="1412"/>
      <c r="K46" s="1412"/>
      <c r="L46" s="1412"/>
      <c r="M46" s="1412"/>
      <c r="N46" s="1413"/>
      <c r="O46" s="1467"/>
      <c r="P46" s="1468"/>
      <c r="Q46" s="1468"/>
      <c r="R46" s="1468"/>
      <c r="S46" s="1469"/>
      <c r="T46" s="986"/>
      <c r="U46" s="1291"/>
      <c r="V46" s="1429"/>
      <c r="W46" s="318"/>
      <c r="X46" s="266"/>
      <c r="Y46" s="266"/>
      <c r="Z46" s="266"/>
      <c r="AA46" s="266"/>
      <c r="AB46" s="318"/>
      <c r="AC46" s="266"/>
      <c r="AD46" s="319"/>
      <c r="AE46" s="1444" t="s">
        <v>911</v>
      </c>
      <c r="AF46" s="1445"/>
      <c r="AG46" s="1445"/>
      <c r="AH46" s="1445"/>
      <c r="AI46" s="1445"/>
      <c r="AJ46" s="1445"/>
      <c r="AK46" s="1445"/>
      <c r="AL46" s="1445"/>
      <c r="AM46" s="1073"/>
      <c r="AN46" s="1101">
        <v>2204</v>
      </c>
      <c r="AO46" s="997"/>
      <c r="AP46" s="997"/>
      <c r="AQ46" s="1446"/>
      <c r="AR46" s="1472"/>
      <c r="AS46" s="1473"/>
      <c r="AT46" s="1473"/>
      <c r="AU46" s="1474"/>
      <c r="AV46" s="1101" t="str">
        <f>IF(ISBLANK(I145),"",I145)</f>
        <v/>
      </c>
      <c r="AW46" s="997"/>
      <c r="AX46" s="997"/>
      <c r="AY46" s="1446"/>
      <c r="AZ46" s="1438"/>
      <c r="BA46" s="1439"/>
      <c r="BB46" s="1439"/>
      <c r="BC46" s="1439"/>
      <c r="BD46" s="1439"/>
      <c r="BE46" s="1439"/>
      <c r="BF46" s="1439"/>
      <c r="BG46" s="1439"/>
      <c r="BH46" s="1440"/>
      <c r="BI46" s="116"/>
      <c r="BJ46" s="116"/>
      <c r="BK46" s="116"/>
    </row>
    <row r="47" spans="2:63" ht="20.100000000000001" customHeight="1">
      <c r="B47" s="252"/>
      <c r="C47" s="1398"/>
      <c r="D47" s="1402"/>
      <c r="E47" s="1403"/>
      <c r="F47" s="1403"/>
      <c r="G47" s="1403"/>
      <c r="H47" s="1404"/>
      <c r="I47" s="1411"/>
      <c r="J47" s="1412"/>
      <c r="K47" s="1412"/>
      <c r="L47" s="1412"/>
      <c r="M47" s="1412"/>
      <c r="N47" s="1413"/>
      <c r="O47" s="1458" t="s">
        <v>912</v>
      </c>
      <c r="P47" s="1459"/>
      <c r="Q47" s="1459"/>
      <c r="R47" s="1459"/>
      <c r="S47" s="1460"/>
      <c r="T47" s="1426" t="str">
        <f>IF(ISBLANK(O176),"",O176)</f>
        <v/>
      </c>
      <c r="U47" s="1227"/>
      <c r="V47" s="1427"/>
      <c r="W47" s="318"/>
      <c r="X47" s="266"/>
      <c r="Y47" s="266"/>
      <c r="Z47" s="266"/>
      <c r="AA47" s="266"/>
      <c r="AB47" s="318"/>
      <c r="AC47" s="266"/>
      <c r="AD47" s="319"/>
      <c r="AE47" s="1444" t="s">
        <v>913</v>
      </c>
      <c r="AF47" s="1445"/>
      <c r="AG47" s="1445"/>
      <c r="AH47" s="1445"/>
      <c r="AI47" s="1445"/>
      <c r="AJ47" s="1445"/>
      <c r="AK47" s="1445"/>
      <c r="AL47" s="1445"/>
      <c r="AM47" s="1073"/>
      <c r="AN47" s="1101">
        <v>2205</v>
      </c>
      <c r="AO47" s="997"/>
      <c r="AP47" s="997"/>
      <c r="AQ47" s="1446"/>
      <c r="AR47" s="1472"/>
      <c r="AS47" s="1473"/>
      <c r="AT47" s="1473"/>
      <c r="AU47" s="1474"/>
      <c r="AV47" s="1101" t="str">
        <f>IF(ISBLANK(J145),"",J145)</f>
        <v/>
      </c>
      <c r="AW47" s="997"/>
      <c r="AX47" s="997"/>
      <c r="AY47" s="1446"/>
      <c r="AZ47" s="1438"/>
      <c r="BA47" s="1439"/>
      <c r="BB47" s="1439"/>
      <c r="BC47" s="1439"/>
      <c r="BD47" s="1439"/>
      <c r="BE47" s="1439"/>
      <c r="BF47" s="1439"/>
      <c r="BG47" s="1439"/>
      <c r="BH47" s="1440"/>
      <c r="BI47" s="116"/>
      <c r="BJ47" s="116"/>
      <c r="BK47" s="116"/>
    </row>
    <row r="48" spans="2:63" ht="20.100000000000001" customHeight="1">
      <c r="B48" s="252"/>
      <c r="C48" s="1398"/>
      <c r="D48" s="1402"/>
      <c r="E48" s="1403"/>
      <c r="F48" s="1403"/>
      <c r="G48" s="1403"/>
      <c r="H48" s="1404"/>
      <c r="I48" s="1411"/>
      <c r="J48" s="1412"/>
      <c r="K48" s="1412"/>
      <c r="L48" s="1412"/>
      <c r="M48" s="1412"/>
      <c r="N48" s="1413"/>
      <c r="O48" s="1461"/>
      <c r="P48" s="1462"/>
      <c r="Q48" s="1462"/>
      <c r="R48" s="1462"/>
      <c r="S48" s="1463"/>
      <c r="T48" s="986"/>
      <c r="U48" s="1291"/>
      <c r="V48" s="1429"/>
      <c r="W48" s="318"/>
      <c r="X48" s="266"/>
      <c r="Y48" s="266"/>
      <c r="Z48" s="266"/>
      <c r="AA48" s="266"/>
      <c r="AB48" s="318"/>
      <c r="AC48" s="266"/>
      <c r="AD48" s="319"/>
      <c r="AE48" s="1444" t="s">
        <v>498</v>
      </c>
      <c r="AF48" s="1445"/>
      <c r="AG48" s="1445"/>
      <c r="AH48" s="1445"/>
      <c r="AI48" s="1445"/>
      <c r="AJ48" s="1445"/>
      <c r="AK48" s="1445"/>
      <c r="AL48" s="1445"/>
      <c r="AM48" s="1073"/>
      <c r="AN48" s="1101">
        <v>2206</v>
      </c>
      <c r="AO48" s="997"/>
      <c r="AP48" s="997"/>
      <c r="AQ48" s="1446"/>
      <c r="AR48" s="1472"/>
      <c r="AS48" s="1473"/>
      <c r="AT48" s="1473"/>
      <c r="AU48" s="1474"/>
      <c r="AV48" s="1101" t="str">
        <f>IF(ISBLANK(K145),"",K145)</f>
        <v/>
      </c>
      <c r="AW48" s="997"/>
      <c r="AX48" s="997"/>
      <c r="AY48" s="1446"/>
      <c r="AZ48" s="1438"/>
      <c r="BA48" s="1439"/>
      <c r="BB48" s="1439"/>
      <c r="BC48" s="1439"/>
      <c r="BD48" s="1439"/>
      <c r="BE48" s="1439"/>
      <c r="BF48" s="1439"/>
      <c r="BG48" s="1439"/>
      <c r="BH48" s="1440"/>
      <c r="BI48" s="116"/>
      <c r="BJ48" s="116"/>
      <c r="BK48" s="116"/>
    </row>
    <row r="49" spans="2:63" ht="20.100000000000001" customHeight="1">
      <c r="B49" s="252"/>
      <c r="C49" s="1398"/>
      <c r="D49" s="1402"/>
      <c r="E49" s="1403"/>
      <c r="F49" s="1403"/>
      <c r="G49" s="1403"/>
      <c r="H49" s="1404"/>
      <c r="I49" s="1411"/>
      <c r="J49" s="1412"/>
      <c r="K49" s="1412"/>
      <c r="L49" s="1412"/>
      <c r="M49" s="1412"/>
      <c r="N49" s="1413"/>
      <c r="O49" s="396"/>
      <c r="P49" s="396"/>
      <c r="Q49" s="396"/>
      <c r="R49" s="396"/>
      <c r="S49" s="396"/>
      <c r="T49" s="397"/>
      <c r="U49" s="398"/>
      <c r="V49" s="399"/>
      <c r="W49" s="396"/>
      <c r="X49" s="396"/>
      <c r="Y49" s="266"/>
      <c r="Z49" s="266"/>
      <c r="AA49" s="266"/>
      <c r="AB49" s="318"/>
      <c r="AC49" s="266"/>
      <c r="AD49" s="319"/>
      <c r="AE49" s="1444" t="s">
        <v>914</v>
      </c>
      <c r="AF49" s="1445"/>
      <c r="AG49" s="1445"/>
      <c r="AH49" s="1445"/>
      <c r="AI49" s="1445"/>
      <c r="AJ49" s="1445"/>
      <c r="AK49" s="1445"/>
      <c r="AL49" s="1445"/>
      <c r="AM49" s="1073"/>
      <c r="AN49" s="1101">
        <v>2207</v>
      </c>
      <c r="AO49" s="997"/>
      <c r="AP49" s="997"/>
      <c r="AQ49" s="1446"/>
      <c r="AR49" s="1472"/>
      <c r="AS49" s="1473"/>
      <c r="AT49" s="1473"/>
      <c r="AU49" s="1474"/>
      <c r="AV49" s="1101" t="str">
        <f>IF(ISBLANK(L145),"",L145)</f>
        <v/>
      </c>
      <c r="AW49" s="997"/>
      <c r="AX49" s="997"/>
      <c r="AY49" s="1446"/>
      <c r="AZ49" s="1438"/>
      <c r="BA49" s="1439"/>
      <c r="BB49" s="1439"/>
      <c r="BC49" s="1439"/>
      <c r="BD49" s="1439"/>
      <c r="BE49" s="1439"/>
      <c r="BF49" s="1439"/>
      <c r="BG49" s="1439"/>
      <c r="BH49" s="1440"/>
      <c r="BI49" s="116"/>
      <c r="BJ49" s="116"/>
      <c r="BK49" s="116"/>
    </row>
    <row r="50" spans="2:63" ht="20.100000000000001" customHeight="1">
      <c r="B50" s="252"/>
      <c r="C50" s="1398"/>
      <c r="D50" s="1402"/>
      <c r="E50" s="1403"/>
      <c r="F50" s="1403"/>
      <c r="G50" s="1403"/>
      <c r="H50" s="1404"/>
      <c r="I50" s="1411"/>
      <c r="J50" s="1412"/>
      <c r="K50" s="1412"/>
      <c r="L50" s="1412"/>
      <c r="M50" s="1412"/>
      <c r="N50" s="1413"/>
      <c r="O50" s="396"/>
      <c r="P50" s="396"/>
      <c r="Q50" s="396"/>
      <c r="R50" s="396"/>
      <c r="S50" s="396"/>
      <c r="T50" s="400"/>
      <c r="U50" s="396"/>
      <c r="V50" s="401"/>
      <c r="W50" s="396"/>
      <c r="X50" s="396"/>
      <c r="Y50" s="266"/>
      <c r="Z50" s="266"/>
      <c r="AA50" s="266"/>
      <c r="AB50" s="318"/>
      <c r="AC50" s="266"/>
      <c r="AD50" s="319"/>
      <c r="AE50" s="1444" t="s">
        <v>915</v>
      </c>
      <c r="AF50" s="1445"/>
      <c r="AG50" s="1445"/>
      <c r="AH50" s="1445"/>
      <c r="AI50" s="1445"/>
      <c r="AJ50" s="1445"/>
      <c r="AK50" s="1445"/>
      <c r="AL50" s="1445"/>
      <c r="AM50" s="1073"/>
      <c r="AN50" s="1101">
        <v>2208</v>
      </c>
      <c r="AO50" s="997"/>
      <c r="AP50" s="997"/>
      <c r="AQ50" s="1446"/>
      <c r="AR50" s="1472"/>
      <c r="AS50" s="1473"/>
      <c r="AT50" s="1473"/>
      <c r="AU50" s="1474"/>
      <c r="AV50" s="1101" t="str">
        <f>IF(ISBLANK(M145),"",M145)</f>
        <v/>
      </c>
      <c r="AW50" s="997"/>
      <c r="AX50" s="997"/>
      <c r="AY50" s="1446"/>
      <c r="AZ50" s="1438"/>
      <c r="BA50" s="1439"/>
      <c r="BB50" s="1439"/>
      <c r="BC50" s="1439"/>
      <c r="BD50" s="1439"/>
      <c r="BE50" s="1439"/>
      <c r="BF50" s="1439"/>
      <c r="BG50" s="1439"/>
      <c r="BH50" s="1440"/>
      <c r="BI50" s="116"/>
      <c r="BJ50" s="116"/>
      <c r="BK50" s="116"/>
    </row>
    <row r="51" spans="2:63" ht="20.100000000000001" customHeight="1">
      <c r="B51" s="252"/>
      <c r="C51" s="1398"/>
      <c r="D51" s="1402"/>
      <c r="E51" s="1403"/>
      <c r="F51" s="1403"/>
      <c r="G51" s="1403"/>
      <c r="H51" s="1404"/>
      <c r="I51" s="1411"/>
      <c r="J51" s="1412"/>
      <c r="K51" s="1412"/>
      <c r="L51" s="1412"/>
      <c r="M51" s="1412"/>
      <c r="N51" s="1413"/>
      <c r="O51" s="318"/>
      <c r="P51" s="266"/>
      <c r="Q51" s="266"/>
      <c r="R51" s="266"/>
      <c r="S51" s="266"/>
      <c r="T51" s="318"/>
      <c r="U51" s="266"/>
      <c r="V51" s="319"/>
      <c r="W51" s="266"/>
      <c r="X51" s="266"/>
      <c r="Y51" s="266"/>
      <c r="Z51" s="266"/>
      <c r="AA51" s="266"/>
      <c r="AB51" s="318"/>
      <c r="AC51" s="266"/>
      <c r="AD51" s="319"/>
      <c r="AE51" s="1444" t="s">
        <v>916</v>
      </c>
      <c r="AF51" s="1445"/>
      <c r="AG51" s="1445"/>
      <c r="AH51" s="1445"/>
      <c r="AI51" s="1445"/>
      <c r="AJ51" s="1445"/>
      <c r="AK51" s="1445"/>
      <c r="AL51" s="1445"/>
      <c r="AM51" s="1073"/>
      <c r="AN51" s="1101">
        <v>2209</v>
      </c>
      <c r="AO51" s="997"/>
      <c r="AP51" s="997"/>
      <c r="AQ51" s="1446"/>
      <c r="AR51" s="1472"/>
      <c r="AS51" s="1473"/>
      <c r="AT51" s="1473"/>
      <c r="AU51" s="1474"/>
      <c r="AV51" s="1101" t="str">
        <f>IF(ISBLANK(N145),"",N145)</f>
        <v/>
      </c>
      <c r="AW51" s="997"/>
      <c r="AX51" s="997"/>
      <c r="AY51" s="1446"/>
      <c r="AZ51" s="1438"/>
      <c r="BA51" s="1439"/>
      <c r="BB51" s="1439"/>
      <c r="BC51" s="1439"/>
      <c r="BD51" s="1439"/>
      <c r="BE51" s="1439"/>
      <c r="BF51" s="1439"/>
      <c r="BG51" s="1439"/>
      <c r="BH51" s="1440"/>
      <c r="BI51" s="116"/>
      <c r="BJ51" s="116"/>
      <c r="BK51" s="116"/>
    </row>
    <row r="52" spans="2:63" ht="20.100000000000001" customHeight="1">
      <c r="B52" s="252"/>
      <c r="C52" s="1398"/>
      <c r="D52" s="1402"/>
      <c r="E52" s="1403"/>
      <c r="F52" s="1403"/>
      <c r="G52" s="1403"/>
      <c r="H52" s="1404"/>
      <c r="I52" s="1411"/>
      <c r="J52" s="1412"/>
      <c r="K52" s="1412"/>
      <c r="L52" s="1412"/>
      <c r="M52" s="1412"/>
      <c r="N52" s="1413"/>
      <c r="O52" s="318"/>
      <c r="P52" s="266"/>
      <c r="Q52" s="266"/>
      <c r="R52" s="266"/>
      <c r="S52" s="266"/>
      <c r="T52" s="318"/>
      <c r="U52" s="266"/>
      <c r="V52" s="319"/>
      <c r="W52" s="266"/>
      <c r="X52" s="266"/>
      <c r="Y52" s="266"/>
      <c r="Z52" s="266"/>
      <c r="AA52" s="266"/>
      <c r="AB52" s="318"/>
      <c r="AC52" s="266"/>
      <c r="AD52" s="319"/>
      <c r="AE52" s="1444" t="s">
        <v>917</v>
      </c>
      <c r="AF52" s="1445"/>
      <c r="AG52" s="1445"/>
      <c r="AH52" s="1445"/>
      <c r="AI52" s="1445"/>
      <c r="AJ52" s="1445"/>
      <c r="AK52" s="1445"/>
      <c r="AL52" s="1445"/>
      <c r="AM52" s="1073"/>
      <c r="AN52" s="1101">
        <v>2210</v>
      </c>
      <c r="AO52" s="997"/>
      <c r="AP52" s="997"/>
      <c r="AQ52" s="1446"/>
      <c r="AR52" s="1472"/>
      <c r="AS52" s="1473"/>
      <c r="AT52" s="1473"/>
      <c r="AU52" s="1474"/>
      <c r="AV52" s="1101" t="str">
        <f>IF(ISBLANK(R145),"",R145)</f>
        <v/>
      </c>
      <c r="AW52" s="997"/>
      <c r="AX52" s="997"/>
      <c r="AY52" s="1446"/>
      <c r="AZ52" s="1438"/>
      <c r="BA52" s="1439"/>
      <c r="BB52" s="1439"/>
      <c r="BC52" s="1439"/>
      <c r="BD52" s="1439"/>
      <c r="BE52" s="1439"/>
      <c r="BF52" s="1439"/>
      <c r="BG52" s="1439"/>
      <c r="BH52" s="1440"/>
      <c r="BI52" s="116"/>
      <c r="BJ52" s="116"/>
      <c r="BK52" s="116"/>
    </row>
    <row r="53" spans="2:63" ht="20.100000000000001" customHeight="1">
      <c r="B53" s="252"/>
      <c r="C53" s="1398"/>
      <c r="D53" s="1402"/>
      <c r="E53" s="1403"/>
      <c r="F53" s="1403"/>
      <c r="G53" s="1403"/>
      <c r="H53" s="1404"/>
      <c r="I53" s="1411"/>
      <c r="J53" s="1412"/>
      <c r="K53" s="1412"/>
      <c r="L53" s="1412"/>
      <c r="M53" s="1412"/>
      <c r="N53" s="1413"/>
      <c r="O53" s="318"/>
      <c r="P53" s="266"/>
      <c r="Q53" s="266"/>
      <c r="R53" s="266"/>
      <c r="S53" s="266"/>
      <c r="T53" s="318"/>
      <c r="U53" s="266"/>
      <c r="V53" s="319"/>
      <c r="W53" s="266"/>
      <c r="X53" s="266"/>
      <c r="Y53" s="266"/>
      <c r="Z53" s="266"/>
      <c r="AA53" s="266"/>
      <c r="AB53" s="318"/>
      <c r="AC53" s="266"/>
      <c r="AD53" s="319"/>
      <c r="AE53" s="1444" t="s">
        <v>918</v>
      </c>
      <c r="AF53" s="1445"/>
      <c r="AG53" s="1445"/>
      <c r="AH53" s="1445"/>
      <c r="AI53" s="1445"/>
      <c r="AJ53" s="1445"/>
      <c r="AK53" s="1445"/>
      <c r="AL53" s="1445"/>
      <c r="AM53" s="1073"/>
      <c r="AN53" s="1101">
        <v>2211</v>
      </c>
      <c r="AO53" s="997"/>
      <c r="AP53" s="997"/>
      <c r="AQ53" s="1446"/>
      <c r="AR53" s="1472"/>
      <c r="AS53" s="1473"/>
      <c r="AT53" s="1473"/>
      <c r="AU53" s="1474"/>
      <c r="AV53" s="1101" t="str">
        <f>IF(ISBLANK(O145),"",O145)</f>
        <v/>
      </c>
      <c r="AW53" s="997"/>
      <c r="AX53" s="997"/>
      <c r="AY53" s="1446"/>
      <c r="AZ53" s="1438"/>
      <c r="BA53" s="1439"/>
      <c r="BB53" s="1439"/>
      <c r="BC53" s="1439"/>
      <c r="BD53" s="1439"/>
      <c r="BE53" s="1439"/>
      <c r="BF53" s="1439"/>
      <c r="BG53" s="1439"/>
      <c r="BH53" s="1440"/>
      <c r="BI53" s="116"/>
      <c r="BJ53" s="116"/>
      <c r="BK53" s="116"/>
    </row>
    <row r="54" spans="2:63" ht="20.100000000000001" customHeight="1">
      <c r="B54" s="252"/>
      <c r="C54" s="1398"/>
      <c r="D54" s="1402"/>
      <c r="E54" s="1403"/>
      <c r="F54" s="1403"/>
      <c r="G54" s="1403"/>
      <c r="H54" s="1404"/>
      <c r="I54" s="1411"/>
      <c r="J54" s="1412"/>
      <c r="K54" s="1412"/>
      <c r="L54" s="1412"/>
      <c r="M54" s="1412"/>
      <c r="N54" s="1413"/>
      <c r="O54" s="318"/>
      <c r="P54" s="266"/>
      <c r="Q54" s="266"/>
      <c r="R54" s="266"/>
      <c r="S54" s="266"/>
      <c r="T54" s="318"/>
      <c r="U54" s="266"/>
      <c r="V54" s="319"/>
      <c r="W54" s="266"/>
      <c r="X54" s="266"/>
      <c r="Y54" s="266"/>
      <c r="Z54" s="266"/>
      <c r="AA54" s="266"/>
      <c r="AB54" s="318"/>
      <c r="AC54" s="266"/>
      <c r="AD54" s="319"/>
      <c r="AE54" s="1444" t="s">
        <v>919</v>
      </c>
      <c r="AF54" s="1445"/>
      <c r="AG54" s="1445"/>
      <c r="AH54" s="1445"/>
      <c r="AI54" s="1445"/>
      <c r="AJ54" s="1445"/>
      <c r="AK54" s="1445"/>
      <c r="AL54" s="1445"/>
      <c r="AM54" s="1073"/>
      <c r="AN54" s="1101">
        <v>2212</v>
      </c>
      <c r="AO54" s="997"/>
      <c r="AP54" s="997"/>
      <c r="AQ54" s="1446"/>
      <c r="AR54" s="1472"/>
      <c r="AS54" s="1473"/>
      <c r="AT54" s="1473"/>
      <c r="AU54" s="1474"/>
      <c r="AV54" s="1101" t="str">
        <f>IF(ISBLANK(P145),"",P145)</f>
        <v/>
      </c>
      <c r="AW54" s="997"/>
      <c r="AX54" s="997"/>
      <c r="AY54" s="1446"/>
      <c r="AZ54" s="1438"/>
      <c r="BA54" s="1439"/>
      <c r="BB54" s="1439"/>
      <c r="BC54" s="1439"/>
      <c r="BD54" s="1439"/>
      <c r="BE54" s="1439"/>
      <c r="BF54" s="1439"/>
      <c r="BG54" s="1439"/>
      <c r="BH54" s="1440"/>
      <c r="BI54" s="116"/>
      <c r="BJ54" s="116"/>
      <c r="BK54" s="116"/>
    </row>
    <row r="55" spans="2:63" ht="20.100000000000001" customHeight="1">
      <c r="B55" s="252"/>
      <c r="C55" s="1398"/>
      <c r="D55" s="1402"/>
      <c r="E55" s="1403"/>
      <c r="F55" s="1403"/>
      <c r="G55" s="1403"/>
      <c r="H55" s="1404"/>
      <c r="I55" s="1411"/>
      <c r="J55" s="1412"/>
      <c r="K55" s="1412"/>
      <c r="L55" s="1412"/>
      <c r="M55" s="1412"/>
      <c r="N55" s="1413"/>
      <c r="O55" s="318"/>
      <c r="P55" s="266"/>
      <c r="Q55" s="266"/>
      <c r="R55" s="266"/>
      <c r="S55" s="266"/>
      <c r="T55" s="318"/>
      <c r="U55" s="266"/>
      <c r="V55" s="319"/>
      <c r="W55" s="266"/>
      <c r="X55" s="266"/>
      <c r="Y55" s="266"/>
      <c r="Z55" s="266"/>
      <c r="AA55" s="266"/>
      <c r="AB55" s="318"/>
      <c r="AC55" s="266"/>
      <c r="AD55" s="319"/>
      <c r="AE55" s="1444" t="s">
        <v>920</v>
      </c>
      <c r="AF55" s="1445"/>
      <c r="AG55" s="1445"/>
      <c r="AH55" s="1445"/>
      <c r="AI55" s="1445"/>
      <c r="AJ55" s="1445"/>
      <c r="AK55" s="1445"/>
      <c r="AL55" s="1445"/>
      <c r="AM55" s="1073"/>
      <c r="AN55" s="1101">
        <v>2213</v>
      </c>
      <c r="AO55" s="997"/>
      <c r="AP55" s="997"/>
      <c r="AQ55" s="1446"/>
      <c r="AR55" s="1472"/>
      <c r="AS55" s="1473"/>
      <c r="AT55" s="1473"/>
      <c r="AU55" s="1474"/>
      <c r="AV55" s="1101" t="str">
        <f>IF(ISBLANK(Q145),"",Q145)</f>
        <v/>
      </c>
      <c r="AW55" s="997"/>
      <c r="AX55" s="997"/>
      <c r="AY55" s="1446"/>
      <c r="AZ55" s="1438"/>
      <c r="BA55" s="1439"/>
      <c r="BB55" s="1439"/>
      <c r="BC55" s="1439"/>
      <c r="BD55" s="1439"/>
      <c r="BE55" s="1439"/>
      <c r="BF55" s="1439"/>
      <c r="BG55" s="1439"/>
      <c r="BH55" s="1440"/>
      <c r="BI55" s="116"/>
      <c r="BJ55" s="116"/>
      <c r="BK55" s="116"/>
    </row>
    <row r="56" spans="2:63" ht="20.100000000000001" customHeight="1">
      <c r="B56" s="252"/>
      <c r="C56" s="1398"/>
      <c r="D56" s="1402"/>
      <c r="E56" s="1403"/>
      <c r="F56" s="1403"/>
      <c r="G56" s="1403"/>
      <c r="H56" s="1404"/>
      <c r="I56" s="1411"/>
      <c r="J56" s="1412"/>
      <c r="K56" s="1412"/>
      <c r="L56" s="1412"/>
      <c r="M56" s="1412"/>
      <c r="N56" s="1413"/>
      <c r="O56" s="318"/>
      <c r="P56" s="266"/>
      <c r="Q56" s="266"/>
      <c r="R56" s="266"/>
      <c r="S56" s="266"/>
      <c r="T56" s="318"/>
      <c r="U56" s="266"/>
      <c r="V56" s="319"/>
      <c r="W56" s="266"/>
      <c r="X56" s="266"/>
      <c r="Y56" s="266"/>
      <c r="Z56" s="266"/>
      <c r="AA56" s="266"/>
      <c r="AB56" s="318"/>
      <c r="AC56" s="266"/>
      <c r="AD56" s="319"/>
      <c r="AE56" s="1444" t="s">
        <v>921</v>
      </c>
      <c r="AF56" s="1445"/>
      <c r="AG56" s="1445"/>
      <c r="AH56" s="1445"/>
      <c r="AI56" s="1445"/>
      <c r="AJ56" s="1445"/>
      <c r="AK56" s="1445"/>
      <c r="AL56" s="1445"/>
      <c r="AM56" s="1073"/>
      <c r="AN56" s="1101">
        <v>2214</v>
      </c>
      <c r="AO56" s="997"/>
      <c r="AP56" s="997"/>
      <c r="AQ56" s="1446"/>
      <c r="AR56" s="1472"/>
      <c r="AS56" s="1473"/>
      <c r="AT56" s="1473"/>
      <c r="AU56" s="1474"/>
      <c r="AV56" s="1101" t="str">
        <f>IF(ISBLANK(S145),"",S145)</f>
        <v/>
      </c>
      <c r="AW56" s="997"/>
      <c r="AX56" s="997"/>
      <c r="AY56" s="1446"/>
      <c r="AZ56" s="1438"/>
      <c r="BA56" s="1439"/>
      <c r="BB56" s="1439"/>
      <c r="BC56" s="1439"/>
      <c r="BD56" s="1439"/>
      <c r="BE56" s="1439"/>
      <c r="BF56" s="1439"/>
      <c r="BG56" s="1439"/>
      <c r="BH56" s="1440"/>
      <c r="BI56" s="116"/>
      <c r="BJ56" s="116"/>
      <c r="BK56" s="116"/>
    </row>
    <row r="57" spans="2:63" ht="20.100000000000001" customHeight="1" thickBot="1">
      <c r="B57" s="252"/>
      <c r="C57" s="1398"/>
      <c r="D57" s="1405"/>
      <c r="E57" s="1406"/>
      <c r="F57" s="1406"/>
      <c r="G57" s="1406"/>
      <c r="H57" s="1407"/>
      <c r="I57" s="1414"/>
      <c r="J57" s="1415"/>
      <c r="K57" s="1415"/>
      <c r="L57" s="1415"/>
      <c r="M57" s="1415"/>
      <c r="N57" s="1416"/>
      <c r="O57" s="402"/>
      <c r="P57" s="403"/>
      <c r="Q57" s="403"/>
      <c r="R57" s="403"/>
      <c r="S57" s="403"/>
      <c r="T57" s="402"/>
      <c r="U57" s="403"/>
      <c r="V57" s="404"/>
      <c r="W57" s="403"/>
      <c r="X57" s="403"/>
      <c r="Y57" s="403"/>
      <c r="Z57" s="403"/>
      <c r="AA57" s="403"/>
      <c r="AB57" s="402"/>
      <c r="AC57" s="403"/>
      <c r="AD57" s="404"/>
      <c r="AE57" s="1394" t="s">
        <v>922</v>
      </c>
      <c r="AF57" s="1395"/>
      <c r="AG57" s="1395"/>
      <c r="AH57" s="1395"/>
      <c r="AI57" s="1395"/>
      <c r="AJ57" s="1395"/>
      <c r="AK57" s="1395"/>
      <c r="AL57" s="1395"/>
      <c r="AM57" s="1088"/>
      <c r="AN57" s="1423">
        <v>2215</v>
      </c>
      <c r="AO57" s="1497"/>
      <c r="AP57" s="1497"/>
      <c r="AQ57" s="1498"/>
      <c r="AR57" s="1450"/>
      <c r="AS57" s="1451"/>
      <c r="AT57" s="1451"/>
      <c r="AU57" s="1452"/>
      <c r="AV57" s="1423" t="str">
        <f>IF(ISBLANK(T145),"",T145)</f>
        <v/>
      </c>
      <c r="AW57" s="1497"/>
      <c r="AX57" s="1497"/>
      <c r="AY57" s="1498"/>
      <c r="AZ57" s="1438"/>
      <c r="BA57" s="1439"/>
      <c r="BB57" s="1439"/>
      <c r="BC57" s="1439"/>
      <c r="BD57" s="1439"/>
      <c r="BE57" s="1439"/>
      <c r="BF57" s="1439"/>
      <c r="BG57" s="1439"/>
      <c r="BH57" s="1440"/>
      <c r="BI57" s="116"/>
      <c r="BJ57" s="116"/>
      <c r="BK57" s="116"/>
    </row>
    <row r="58" spans="2:63" ht="36" customHeight="1" thickBot="1">
      <c r="B58" s="252"/>
      <c r="C58" s="405" t="s">
        <v>923</v>
      </c>
      <c r="D58" s="1490" t="s">
        <v>924</v>
      </c>
      <c r="E58" s="1491"/>
      <c r="F58" s="1491"/>
      <c r="G58" s="1491"/>
      <c r="H58" s="1492"/>
      <c r="I58" s="1493">
        <f>IF(ISBLANK(AV169),"",AV169)</f>
        <v>0</v>
      </c>
      <c r="J58" s="1494"/>
      <c r="K58" s="1494"/>
      <c r="L58" s="1494"/>
      <c r="M58" s="1494"/>
      <c r="N58" s="1495"/>
      <c r="O58" s="1490" t="s">
        <v>925</v>
      </c>
      <c r="P58" s="1491"/>
      <c r="Q58" s="1491"/>
      <c r="R58" s="1491"/>
      <c r="S58" s="1492"/>
      <c r="T58" s="1475" t="str">
        <f>IF(ISBLANK(AQ180),"",AQ180)</f>
        <v/>
      </c>
      <c r="U58" s="1496"/>
      <c r="V58" s="1372"/>
      <c r="W58" s="1351" t="s">
        <v>926</v>
      </c>
      <c r="X58" s="1352"/>
      <c r="Y58" s="1352"/>
      <c r="Z58" s="1352"/>
      <c r="AA58" s="1353"/>
      <c r="AB58" s="1475" t="str">
        <f>IF(ISBLANK(W183),"",W183)</f>
        <v/>
      </c>
      <c r="AC58" s="1496"/>
      <c r="AD58" s="1372"/>
      <c r="AE58" s="1351" t="s">
        <v>526</v>
      </c>
      <c r="AF58" s="1352"/>
      <c r="AG58" s="1352"/>
      <c r="AH58" s="1352"/>
      <c r="AI58" s="1352"/>
      <c r="AJ58" s="1352"/>
      <c r="AK58" s="1352"/>
      <c r="AL58" s="1352"/>
      <c r="AM58" s="1353"/>
      <c r="AN58" s="1475">
        <v>2301</v>
      </c>
      <c r="AO58" s="1476"/>
      <c r="AP58" s="1476"/>
      <c r="AQ58" s="1477"/>
      <c r="AR58" s="1475" t="str">
        <f>IF(ISBLANK(AY144),"",AY144)</f>
        <v/>
      </c>
      <c r="AS58" s="1476"/>
      <c r="AT58" s="1476"/>
      <c r="AU58" s="1477"/>
      <c r="AV58" s="1475" t="str">
        <f>IF(ISBLANK(AY145),"",AY145)</f>
        <v/>
      </c>
      <c r="AW58" s="1476"/>
      <c r="AX58" s="1476"/>
      <c r="AY58" s="1477"/>
      <c r="AZ58" s="1478"/>
      <c r="BA58" s="1479"/>
      <c r="BB58" s="1479"/>
      <c r="BC58" s="1479"/>
      <c r="BD58" s="1479"/>
      <c r="BE58" s="1479"/>
      <c r="BF58" s="1479"/>
      <c r="BG58" s="1479"/>
      <c r="BH58" s="1480"/>
      <c r="BI58" s="116"/>
      <c r="BJ58" s="116"/>
      <c r="BK58" s="116"/>
    </row>
    <row r="59" spans="2:63" ht="20.100000000000001" customHeight="1">
      <c r="B59" s="252"/>
      <c r="C59" s="1397" t="s">
        <v>927</v>
      </c>
      <c r="D59" s="1399" t="s">
        <v>928</v>
      </c>
      <c r="E59" s="1482"/>
      <c r="F59" s="1482"/>
      <c r="G59" s="1482"/>
      <c r="H59" s="1483"/>
      <c r="I59" s="1408">
        <f>IF(ISBLANK(AV170),"",AV170)</f>
        <v>0</v>
      </c>
      <c r="J59" s="1409"/>
      <c r="K59" s="1409"/>
      <c r="L59" s="1409"/>
      <c r="M59" s="1409"/>
      <c r="N59" s="1410"/>
      <c r="O59" s="1432" t="s">
        <v>929</v>
      </c>
      <c r="P59" s="1433"/>
      <c r="Q59" s="1433"/>
      <c r="R59" s="1433"/>
      <c r="S59" s="1434"/>
      <c r="T59" s="1245" t="str">
        <f>IF(ISBLANK(AM176),"",AM176)</f>
        <v/>
      </c>
      <c r="U59" s="1246"/>
      <c r="V59" s="1437"/>
      <c r="W59" s="388"/>
      <c r="X59" s="388"/>
      <c r="Y59" s="388"/>
      <c r="Z59" s="388"/>
      <c r="AA59" s="406"/>
      <c r="AB59" s="407"/>
      <c r="AC59" s="406"/>
      <c r="AD59" s="408"/>
      <c r="AE59" s="1432" t="s">
        <v>930</v>
      </c>
      <c r="AF59" s="1433"/>
      <c r="AG59" s="1433"/>
      <c r="AH59" s="1433"/>
      <c r="AI59" s="1433"/>
      <c r="AJ59" s="1433"/>
      <c r="AK59" s="1433"/>
      <c r="AL59" s="1433"/>
      <c r="AM59" s="1434"/>
      <c r="AN59" s="1245">
        <v>2401</v>
      </c>
      <c r="AO59" s="1470"/>
      <c r="AP59" s="1470"/>
      <c r="AQ59" s="1471"/>
      <c r="AR59" s="1245" t="str">
        <f>IF(ISBLANK(AZ144),"",AZ144)</f>
        <v/>
      </c>
      <c r="AS59" s="1470"/>
      <c r="AT59" s="1470"/>
      <c r="AU59" s="1471"/>
      <c r="AV59" s="1245" t="str">
        <f>IF(ISBLANK(AZ145),"",AZ145)</f>
        <v/>
      </c>
      <c r="AW59" s="1470"/>
      <c r="AX59" s="1470"/>
      <c r="AY59" s="1471"/>
      <c r="AZ59" s="1499"/>
      <c r="BA59" s="1500"/>
      <c r="BB59" s="1500"/>
      <c r="BC59" s="1500"/>
      <c r="BD59" s="1500"/>
      <c r="BE59" s="1500"/>
      <c r="BF59" s="1500"/>
      <c r="BG59" s="1500"/>
      <c r="BH59" s="1501"/>
      <c r="BI59" s="116"/>
      <c r="BJ59" s="116"/>
      <c r="BK59" s="116"/>
    </row>
    <row r="60" spans="2:63" ht="20.100000000000001" customHeight="1">
      <c r="B60" s="252"/>
      <c r="C60" s="1398"/>
      <c r="D60" s="1484"/>
      <c r="E60" s="1485"/>
      <c r="F60" s="1485"/>
      <c r="G60" s="1485"/>
      <c r="H60" s="1486"/>
      <c r="I60" s="1411"/>
      <c r="J60" s="1412"/>
      <c r="K60" s="1412"/>
      <c r="L60" s="1412"/>
      <c r="M60" s="1412"/>
      <c r="N60" s="1413"/>
      <c r="O60" s="1502" t="s">
        <v>931</v>
      </c>
      <c r="P60" s="1503"/>
      <c r="Q60" s="1503"/>
      <c r="R60" s="1503"/>
      <c r="S60" s="1504"/>
      <c r="T60" s="1101" t="str">
        <f>IF(ISBLANK(AQ176),"",AQ176)</f>
        <v/>
      </c>
      <c r="U60" s="1173"/>
      <c r="V60" s="1102"/>
      <c r="W60" s="266"/>
      <c r="X60" s="266"/>
      <c r="Y60" s="266"/>
      <c r="Z60" s="266"/>
      <c r="AA60" s="396"/>
      <c r="AB60" s="400"/>
      <c r="AC60" s="396"/>
      <c r="AD60" s="401"/>
      <c r="AE60" s="1444" t="s">
        <v>932</v>
      </c>
      <c r="AF60" s="1445"/>
      <c r="AG60" s="1445"/>
      <c r="AH60" s="1445"/>
      <c r="AI60" s="1445"/>
      <c r="AJ60" s="1445"/>
      <c r="AK60" s="1445"/>
      <c r="AL60" s="1445"/>
      <c r="AM60" s="1073"/>
      <c r="AN60" s="1101">
        <v>2402</v>
      </c>
      <c r="AO60" s="997"/>
      <c r="AP60" s="997"/>
      <c r="AQ60" s="1446"/>
      <c r="AR60" s="1101" t="str">
        <f>IF(ISBLANK(BA144),"",BA144)</f>
        <v/>
      </c>
      <c r="AS60" s="997"/>
      <c r="AT60" s="997"/>
      <c r="AU60" s="1446"/>
      <c r="AV60" s="1101" t="str">
        <f>IF(ISBLANK(BA145),"",BA145)</f>
        <v/>
      </c>
      <c r="AW60" s="997"/>
      <c r="AX60" s="997"/>
      <c r="AY60" s="1446"/>
      <c r="AZ60" s="1438"/>
      <c r="BA60" s="1439"/>
      <c r="BB60" s="1439"/>
      <c r="BC60" s="1439"/>
      <c r="BD60" s="1439"/>
      <c r="BE60" s="1439"/>
      <c r="BF60" s="1439"/>
      <c r="BG60" s="1439"/>
      <c r="BH60" s="1440"/>
      <c r="BI60" s="116"/>
      <c r="BJ60" s="116"/>
      <c r="BK60" s="116"/>
    </row>
    <row r="61" spans="2:63" ht="20.100000000000001" customHeight="1">
      <c r="B61" s="252"/>
      <c r="C61" s="1398"/>
      <c r="D61" s="1484"/>
      <c r="E61" s="1485"/>
      <c r="F61" s="1485"/>
      <c r="G61" s="1485"/>
      <c r="H61" s="1486"/>
      <c r="I61" s="1411"/>
      <c r="J61" s="1412"/>
      <c r="K61" s="1412"/>
      <c r="L61" s="1412"/>
      <c r="M61" s="1412"/>
      <c r="N61" s="1413"/>
      <c r="O61" s="1502" t="s">
        <v>280</v>
      </c>
      <c r="P61" s="1503"/>
      <c r="Q61" s="1503"/>
      <c r="R61" s="1503"/>
      <c r="S61" s="1504"/>
      <c r="T61" s="1101" t="str">
        <f>IF(ISBLANK(AU176),"",AU176)</f>
        <v/>
      </c>
      <c r="U61" s="1173"/>
      <c r="V61" s="1102"/>
      <c r="W61" s="266"/>
      <c r="X61" s="266"/>
      <c r="Y61" s="266"/>
      <c r="Z61" s="266"/>
      <c r="AA61" s="396"/>
      <c r="AB61" s="400"/>
      <c r="AC61" s="396"/>
      <c r="AD61" s="401"/>
      <c r="AE61" s="1444" t="s">
        <v>933</v>
      </c>
      <c r="AF61" s="1445"/>
      <c r="AG61" s="1445"/>
      <c r="AH61" s="1445"/>
      <c r="AI61" s="1445"/>
      <c r="AJ61" s="1445"/>
      <c r="AK61" s="1445"/>
      <c r="AL61" s="1445"/>
      <c r="AM61" s="1073"/>
      <c r="AN61" s="1101">
        <v>2403</v>
      </c>
      <c r="AO61" s="997"/>
      <c r="AP61" s="997"/>
      <c r="AQ61" s="1446"/>
      <c r="AR61" s="1101" t="str">
        <f>IF(ISBLANK(BB144),"",BB144)</f>
        <v/>
      </c>
      <c r="AS61" s="997"/>
      <c r="AT61" s="997"/>
      <c r="AU61" s="1446"/>
      <c r="AV61" s="1101" t="str">
        <f>IF(ISBLANK(BB145),"",BB145)</f>
        <v/>
      </c>
      <c r="AW61" s="997"/>
      <c r="AX61" s="997"/>
      <c r="AY61" s="1446"/>
      <c r="AZ61" s="1438"/>
      <c r="BA61" s="1439"/>
      <c r="BB61" s="1439"/>
      <c r="BC61" s="1439"/>
      <c r="BD61" s="1439"/>
      <c r="BE61" s="1439"/>
      <c r="BF61" s="1439"/>
      <c r="BG61" s="1439"/>
      <c r="BH61" s="1440"/>
      <c r="BI61" s="116"/>
      <c r="BJ61" s="116"/>
      <c r="BK61" s="116"/>
    </row>
    <row r="62" spans="2:63" ht="20.100000000000001" customHeight="1">
      <c r="B62" s="252"/>
      <c r="C62" s="1398"/>
      <c r="D62" s="1484"/>
      <c r="E62" s="1485"/>
      <c r="F62" s="1485"/>
      <c r="G62" s="1485"/>
      <c r="H62" s="1486"/>
      <c r="I62" s="1411"/>
      <c r="J62" s="1412"/>
      <c r="K62" s="1412"/>
      <c r="L62" s="1412"/>
      <c r="M62" s="1412"/>
      <c r="N62" s="1413"/>
      <c r="O62" s="1444" t="s">
        <v>283</v>
      </c>
      <c r="P62" s="1445"/>
      <c r="Q62" s="1445"/>
      <c r="R62" s="1445"/>
      <c r="S62" s="1073"/>
      <c r="T62" s="1101" t="str">
        <f>IF(ISBLANK(AY176),"",AY176)</f>
        <v/>
      </c>
      <c r="U62" s="1173"/>
      <c r="V62" s="1102"/>
      <c r="W62" s="266"/>
      <c r="X62" s="266"/>
      <c r="Y62" s="266"/>
      <c r="Z62" s="266"/>
      <c r="AA62" s="396"/>
      <c r="AB62" s="400"/>
      <c r="AC62" s="396"/>
      <c r="AD62" s="401"/>
      <c r="AE62" s="1444" t="s">
        <v>934</v>
      </c>
      <c r="AF62" s="1445"/>
      <c r="AG62" s="1445"/>
      <c r="AH62" s="1445"/>
      <c r="AI62" s="1445"/>
      <c r="AJ62" s="1445"/>
      <c r="AK62" s="1445"/>
      <c r="AL62" s="1445"/>
      <c r="AM62" s="1073"/>
      <c r="AN62" s="1101">
        <v>2404</v>
      </c>
      <c r="AO62" s="997"/>
      <c r="AP62" s="997"/>
      <c r="AQ62" s="1446"/>
      <c r="AR62" s="1101" t="str">
        <f>IF(ISBLANK(BC144),"",BC144)</f>
        <v/>
      </c>
      <c r="AS62" s="997"/>
      <c r="AT62" s="997"/>
      <c r="AU62" s="1446"/>
      <c r="AV62" s="1101" t="str">
        <f>IF(ISBLANK(BC145),"",BC145)</f>
        <v/>
      </c>
      <c r="AW62" s="997"/>
      <c r="AX62" s="997"/>
      <c r="AY62" s="1446"/>
      <c r="AZ62" s="1438"/>
      <c r="BA62" s="1439"/>
      <c r="BB62" s="1439"/>
      <c r="BC62" s="1439"/>
      <c r="BD62" s="1439"/>
      <c r="BE62" s="1439"/>
      <c r="BF62" s="1439"/>
      <c r="BG62" s="1439"/>
      <c r="BH62" s="1440"/>
      <c r="BI62" s="116"/>
      <c r="BJ62" s="116"/>
      <c r="BK62" s="116"/>
    </row>
    <row r="63" spans="2:63" ht="20.100000000000001" customHeight="1">
      <c r="B63" s="252"/>
      <c r="C63" s="1398"/>
      <c r="D63" s="1484"/>
      <c r="E63" s="1485"/>
      <c r="F63" s="1485"/>
      <c r="G63" s="1485"/>
      <c r="H63" s="1486"/>
      <c r="I63" s="1411"/>
      <c r="J63" s="1412"/>
      <c r="K63" s="1412"/>
      <c r="L63" s="1412"/>
      <c r="M63" s="1412"/>
      <c r="N63" s="1413"/>
      <c r="O63" s="1502" t="s">
        <v>935</v>
      </c>
      <c r="P63" s="1503"/>
      <c r="Q63" s="1503"/>
      <c r="R63" s="1503"/>
      <c r="S63" s="1504"/>
      <c r="T63" s="1101" t="str">
        <f>IF(ISBLANK(AA183),"",AA183)</f>
        <v/>
      </c>
      <c r="U63" s="1173"/>
      <c r="V63" s="1102"/>
      <c r="W63" s="266"/>
      <c r="X63" s="266"/>
      <c r="Y63" s="266"/>
      <c r="Z63" s="266"/>
      <c r="AA63" s="396"/>
      <c r="AB63" s="400"/>
      <c r="AC63" s="396"/>
      <c r="AD63" s="401"/>
      <c r="AE63" s="1444" t="s">
        <v>936</v>
      </c>
      <c r="AF63" s="1445"/>
      <c r="AG63" s="1445"/>
      <c r="AH63" s="1445"/>
      <c r="AI63" s="1445"/>
      <c r="AJ63" s="1445"/>
      <c r="AK63" s="1445"/>
      <c r="AL63" s="1445"/>
      <c r="AM63" s="1073"/>
      <c r="AN63" s="1101">
        <v>2405</v>
      </c>
      <c r="AO63" s="997"/>
      <c r="AP63" s="997"/>
      <c r="AQ63" s="1446"/>
      <c r="AR63" s="1101" t="str">
        <f>IF(ISBLANK(BD144),"",BD144)</f>
        <v/>
      </c>
      <c r="AS63" s="997"/>
      <c r="AT63" s="997"/>
      <c r="AU63" s="1446"/>
      <c r="AV63" s="1101" t="str">
        <f>IF(ISBLANK(BD145),"",BD145)</f>
        <v/>
      </c>
      <c r="AW63" s="997"/>
      <c r="AX63" s="997"/>
      <c r="AY63" s="1446"/>
      <c r="AZ63" s="1438"/>
      <c r="BA63" s="1439"/>
      <c r="BB63" s="1439"/>
      <c r="BC63" s="1439"/>
      <c r="BD63" s="1439"/>
      <c r="BE63" s="1439"/>
      <c r="BF63" s="1439"/>
      <c r="BG63" s="1439"/>
      <c r="BH63" s="1440"/>
      <c r="BI63" s="116"/>
      <c r="BJ63" s="116"/>
      <c r="BK63" s="116"/>
    </row>
    <row r="64" spans="2:63" ht="20.100000000000001" customHeight="1">
      <c r="B64" s="252"/>
      <c r="C64" s="1398"/>
      <c r="D64" s="1484"/>
      <c r="E64" s="1485"/>
      <c r="F64" s="1485"/>
      <c r="G64" s="1485"/>
      <c r="H64" s="1486"/>
      <c r="I64" s="1411"/>
      <c r="J64" s="1412"/>
      <c r="K64" s="1412"/>
      <c r="L64" s="1412"/>
      <c r="M64" s="1412"/>
      <c r="N64" s="1413"/>
      <c r="O64" s="1502" t="s">
        <v>937</v>
      </c>
      <c r="P64" s="1503"/>
      <c r="Q64" s="1503"/>
      <c r="R64" s="1503"/>
      <c r="S64" s="1504"/>
      <c r="T64" s="1101" t="str">
        <f>IF(ISBLANK(AE183),"",AE183)</f>
        <v/>
      </c>
      <c r="U64" s="1173"/>
      <c r="V64" s="1102"/>
      <c r="W64" s="266"/>
      <c r="X64" s="266"/>
      <c r="Y64" s="266"/>
      <c r="Z64" s="266"/>
      <c r="AA64" s="396"/>
      <c r="AB64" s="400"/>
      <c r="AC64" s="396"/>
      <c r="AD64" s="401"/>
      <c r="AE64" s="1444" t="s">
        <v>938</v>
      </c>
      <c r="AF64" s="1445"/>
      <c r="AG64" s="1445"/>
      <c r="AH64" s="1445"/>
      <c r="AI64" s="1445"/>
      <c r="AJ64" s="1445"/>
      <c r="AK64" s="1445"/>
      <c r="AL64" s="1445"/>
      <c r="AM64" s="1073"/>
      <c r="AN64" s="1101">
        <v>2406</v>
      </c>
      <c r="AO64" s="997"/>
      <c r="AP64" s="997"/>
      <c r="AQ64" s="1446"/>
      <c r="AR64" s="1101" t="str">
        <f>IF(ISBLANK(BE144),"",BE144)</f>
        <v/>
      </c>
      <c r="AS64" s="997"/>
      <c r="AT64" s="997"/>
      <c r="AU64" s="1446"/>
      <c r="AV64" s="1101" t="str">
        <f>IF(ISBLANK(BE145),"",BE145)</f>
        <v/>
      </c>
      <c r="AW64" s="997"/>
      <c r="AX64" s="997"/>
      <c r="AY64" s="1446"/>
      <c r="AZ64" s="1438"/>
      <c r="BA64" s="1439"/>
      <c r="BB64" s="1439"/>
      <c r="BC64" s="1439"/>
      <c r="BD64" s="1439"/>
      <c r="BE64" s="1439"/>
      <c r="BF64" s="1439"/>
      <c r="BG64" s="1439"/>
      <c r="BH64" s="1440"/>
      <c r="BI64" s="116"/>
      <c r="BJ64" s="116"/>
      <c r="BK64" s="116"/>
    </row>
    <row r="65" spans="2:63" ht="20.100000000000001" customHeight="1">
      <c r="B65" s="252"/>
      <c r="C65" s="1398"/>
      <c r="D65" s="1484"/>
      <c r="E65" s="1485"/>
      <c r="F65" s="1485"/>
      <c r="G65" s="1485"/>
      <c r="H65" s="1486"/>
      <c r="I65" s="1411"/>
      <c r="J65" s="1412"/>
      <c r="K65" s="1412"/>
      <c r="L65" s="1412"/>
      <c r="M65" s="1412"/>
      <c r="N65" s="1413"/>
      <c r="O65" s="400"/>
      <c r="P65" s="396"/>
      <c r="Q65" s="396"/>
      <c r="R65" s="396"/>
      <c r="S65" s="396"/>
      <c r="T65" s="400"/>
      <c r="U65" s="396"/>
      <c r="V65" s="401"/>
      <c r="W65" s="266"/>
      <c r="X65" s="266"/>
      <c r="Y65" s="266"/>
      <c r="Z65" s="266"/>
      <c r="AA65" s="396"/>
      <c r="AB65" s="400"/>
      <c r="AC65" s="396"/>
      <c r="AD65" s="401"/>
      <c r="AE65" s="1444" t="s">
        <v>939</v>
      </c>
      <c r="AF65" s="1445"/>
      <c r="AG65" s="1445"/>
      <c r="AH65" s="1445"/>
      <c r="AI65" s="1445"/>
      <c r="AJ65" s="1445"/>
      <c r="AK65" s="1445"/>
      <c r="AL65" s="1445"/>
      <c r="AM65" s="1073"/>
      <c r="AN65" s="1101">
        <v>2407</v>
      </c>
      <c r="AO65" s="997"/>
      <c r="AP65" s="997"/>
      <c r="AQ65" s="1446"/>
      <c r="AR65" s="1101" t="str">
        <f>IF(ISBLANK(BF144),"",BF144)</f>
        <v/>
      </c>
      <c r="AS65" s="997"/>
      <c r="AT65" s="997"/>
      <c r="AU65" s="1446"/>
      <c r="AV65" s="1101" t="str">
        <f>IF(ISBLANK(BF145),"",BF145)</f>
        <v/>
      </c>
      <c r="AW65" s="997"/>
      <c r="AX65" s="997"/>
      <c r="AY65" s="1446"/>
      <c r="AZ65" s="1438"/>
      <c r="BA65" s="1439"/>
      <c r="BB65" s="1439"/>
      <c r="BC65" s="1439"/>
      <c r="BD65" s="1439"/>
      <c r="BE65" s="1439"/>
      <c r="BF65" s="1439"/>
      <c r="BG65" s="1439"/>
      <c r="BH65" s="1440"/>
      <c r="BI65" s="116"/>
      <c r="BJ65" s="116"/>
      <c r="BK65" s="116"/>
    </row>
    <row r="66" spans="2:63" ht="20.100000000000001" customHeight="1">
      <c r="B66" s="252"/>
      <c r="C66" s="1398"/>
      <c r="D66" s="1484"/>
      <c r="E66" s="1485"/>
      <c r="F66" s="1485"/>
      <c r="G66" s="1485"/>
      <c r="H66" s="1486"/>
      <c r="I66" s="1411"/>
      <c r="J66" s="1412"/>
      <c r="K66" s="1412"/>
      <c r="L66" s="1412"/>
      <c r="M66" s="1412"/>
      <c r="N66" s="1413"/>
      <c r="O66" s="331"/>
      <c r="P66" s="409"/>
      <c r="Q66" s="410"/>
      <c r="R66" s="410"/>
      <c r="S66" s="410"/>
      <c r="T66" s="411"/>
      <c r="U66" s="410"/>
      <c r="V66" s="412"/>
      <c r="W66" s="266"/>
      <c r="X66" s="266"/>
      <c r="Y66" s="266"/>
      <c r="Z66" s="266"/>
      <c r="AA66" s="396"/>
      <c r="AB66" s="400"/>
      <c r="AC66" s="396"/>
      <c r="AD66" s="401"/>
      <c r="AE66" s="1444" t="s">
        <v>940</v>
      </c>
      <c r="AF66" s="1445"/>
      <c r="AG66" s="1445"/>
      <c r="AH66" s="1445"/>
      <c r="AI66" s="1445"/>
      <c r="AJ66" s="1445"/>
      <c r="AK66" s="1445"/>
      <c r="AL66" s="1445"/>
      <c r="AM66" s="1073"/>
      <c r="AN66" s="1101">
        <v>2408</v>
      </c>
      <c r="AO66" s="997"/>
      <c r="AP66" s="997"/>
      <c r="AQ66" s="1446"/>
      <c r="AR66" s="1511"/>
      <c r="AS66" s="1512"/>
      <c r="AT66" s="1512"/>
      <c r="AU66" s="1513"/>
      <c r="AV66" s="1101" t="str">
        <f>IF(ISBLANK(BG145),"",BG145)</f>
        <v/>
      </c>
      <c r="AW66" s="997"/>
      <c r="AX66" s="997"/>
      <c r="AY66" s="1446"/>
      <c r="AZ66" s="1438"/>
      <c r="BA66" s="1439"/>
      <c r="BB66" s="1439"/>
      <c r="BC66" s="1439"/>
      <c r="BD66" s="1439"/>
      <c r="BE66" s="1439"/>
      <c r="BF66" s="1439"/>
      <c r="BG66" s="1439"/>
      <c r="BH66" s="1440"/>
      <c r="BI66" s="116"/>
      <c r="BJ66" s="116"/>
      <c r="BK66" s="116"/>
    </row>
    <row r="67" spans="2:63" ht="20.100000000000001" customHeight="1" thickBot="1">
      <c r="B67" s="252"/>
      <c r="C67" s="1481"/>
      <c r="D67" s="1487"/>
      <c r="E67" s="1488"/>
      <c r="F67" s="1488"/>
      <c r="G67" s="1488"/>
      <c r="H67" s="1489"/>
      <c r="I67" s="1414"/>
      <c r="J67" s="1415"/>
      <c r="K67" s="1415"/>
      <c r="L67" s="1415"/>
      <c r="M67" s="1415"/>
      <c r="N67" s="1416"/>
      <c r="O67" s="413"/>
      <c r="P67" s="414"/>
      <c r="Q67" s="414" t="s">
        <v>300</v>
      </c>
      <c r="R67" s="414"/>
      <c r="S67" s="414"/>
      <c r="T67" s="1000">
        <f>SUM(T59:V66)</f>
        <v>0</v>
      </c>
      <c r="U67" s="1013"/>
      <c r="V67" s="1370"/>
      <c r="W67" s="403"/>
      <c r="X67" s="403"/>
      <c r="Y67" s="403"/>
      <c r="Z67" s="403"/>
      <c r="AA67" s="415"/>
      <c r="AB67" s="416"/>
      <c r="AC67" s="415"/>
      <c r="AD67" s="417"/>
      <c r="AE67" s="1394" t="s">
        <v>941</v>
      </c>
      <c r="AF67" s="1395"/>
      <c r="AG67" s="1395"/>
      <c r="AH67" s="1395"/>
      <c r="AI67" s="1395"/>
      <c r="AJ67" s="1395"/>
      <c r="AK67" s="1395"/>
      <c r="AL67" s="1395"/>
      <c r="AM67" s="1088"/>
      <c r="AN67" s="1396">
        <v>2409</v>
      </c>
      <c r="AO67" s="1001"/>
      <c r="AP67" s="1001"/>
      <c r="AQ67" s="1371"/>
      <c r="AR67" s="1514"/>
      <c r="AS67" s="1515"/>
      <c r="AT67" s="1515"/>
      <c r="AU67" s="1516"/>
      <c r="AV67" s="1396" t="str">
        <f>IF(ISBLANK(BH145),"",BH145)</f>
        <v/>
      </c>
      <c r="AW67" s="1001"/>
      <c r="AX67" s="1001"/>
      <c r="AY67" s="1371"/>
      <c r="AZ67" s="1441"/>
      <c r="BA67" s="1442"/>
      <c r="BB67" s="1442"/>
      <c r="BC67" s="1442"/>
      <c r="BD67" s="1442"/>
      <c r="BE67" s="1442"/>
      <c r="BF67" s="1442"/>
      <c r="BG67" s="1442"/>
      <c r="BH67" s="1443"/>
      <c r="BI67" s="116"/>
      <c r="BJ67" s="116"/>
      <c r="BK67" s="116"/>
    </row>
    <row r="68" spans="2:63">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21"/>
      <c r="BA68" s="388"/>
      <c r="BB68" s="388"/>
      <c r="BC68" s="388"/>
      <c r="BD68" s="388"/>
      <c r="BE68" s="388"/>
      <c r="BF68" s="388"/>
      <c r="BG68" s="388"/>
      <c r="BH68" s="418" t="str">
        <f>R111</f>
        <v>　　　　　</v>
      </c>
      <c r="BI68" s="116"/>
      <c r="BJ68" s="116"/>
      <c r="BK68" s="116"/>
    </row>
    <row r="69" spans="2:63" ht="24" customHeight="1" thickBot="1">
      <c r="B69" s="224" t="s">
        <v>865</v>
      </c>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21"/>
      <c r="AZ69" s="419"/>
      <c r="BA69" s="419"/>
      <c r="BB69" s="419"/>
      <c r="BC69" s="419"/>
      <c r="BD69" s="419"/>
      <c r="BE69" s="419"/>
      <c r="BF69" s="419"/>
      <c r="BG69" s="420" t="str">
        <f>P124</f>
        <v/>
      </c>
      <c r="BH69" s="221"/>
      <c r="BI69" s="116"/>
      <c r="BJ69" s="116"/>
    </row>
    <row r="70" spans="2:63" ht="17.100000000000001" customHeight="1">
      <c r="B70" s="252"/>
      <c r="C70" s="1375" t="s">
        <v>1</v>
      </c>
      <c r="D70" s="1053"/>
      <c r="E70" s="1053"/>
      <c r="F70" s="1053"/>
      <c r="G70" s="1053"/>
      <c r="H70" s="1054"/>
      <c r="I70" s="1052" t="s">
        <v>889</v>
      </c>
      <c r="J70" s="1053"/>
      <c r="K70" s="1053"/>
      <c r="L70" s="1053"/>
      <c r="M70" s="1053"/>
      <c r="N70" s="1054"/>
      <c r="O70" s="1505" t="s">
        <v>942</v>
      </c>
      <c r="P70" s="1506"/>
      <c r="Q70" s="1506"/>
      <c r="R70" s="1506"/>
      <c r="S70" s="1507"/>
      <c r="T70" s="1052" t="s">
        <v>891</v>
      </c>
      <c r="U70" s="1053"/>
      <c r="V70" s="1054"/>
      <c r="W70" s="1505" t="s">
        <v>943</v>
      </c>
      <c r="X70" s="1053"/>
      <c r="Y70" s="1053"/>
      <c r="Z70" s="1053"/>
      <c r="AA70" s="1054"/>
      <c r="AB70" s="1052" t="s">
        <v>891</v>
      </c>
      <c r="AC70" s="1053"/>
      <c r="AD70" s="1054"/>
      <c r="AE70" s="1014" t="s">
        <v>893</v>
      </c>
      <c r="AF70" s="1015"/>
      <c r="AG70" s="1015"/>
      <c r="AH70" s="1015"/>
      <c r="AI70" s="1015"/>
      <c r="AJ70" s="1015"/>
      <c r="AK70" s="1015"/>
      <c r="AL70" s="1015"/>
      <c r="AM70" s="1015"/>
      <c r="AN70" s="1015"/>
      <c r="AO70" s="1015"/>
      <c r="AP70" s="1015"/>
      <c r="AQ70" s="1015"/>
      <c r="AR70" s="1015"/>
      <c r="AS70" s="1015"/>
      <c r="AT70" s="1015"/>
      <c r="AU70" s="1015"/>
      <c r="AV70" s="1015"/>
      <c r="AW70" s="1015"/>
      <c r="AX70" s="1015"/>
      <c r="AY70" s="1243"/>
      <c r="AZ70" s="1052" t="s">
        <v>639</v>
      </c>
      <c r="BA70" s="1053"/>
      <c r="BB70" s="1053"/>
      <c r="BC70" s="1053"/>
      <c r="BD70" s="1053"/>
      <c r="BE70" s="1053"/>
      <c r="BF70" s="1053"/>
      <c r="BG70" s="1053"/>
      <c r="BH70" s="1367"/>
      <c r="BI70" s="116"/>
      <c r="BJ70" s="116"/>
      <c r="BK70" s="116"/>
    </row>
    <row r="71" spans="2:63" ht="17.100000000000001" customHeight="1" thickBot="1">
      <c r="B71" s="252"/>
      <c r="C71" s="1376"/>
      <c r="D71" s="1313"/>
      <c r="E71" s="1313"/>
      <c r="F71" s="1313"/>
      <c r="G71" s="1313"/>
      <c r="H71" s="1369"/>
      <c r="I71" s="1368" t="s">
        <v>894</v>
      </c>
      <c r="J71" s="1313"/>
      <c r="K71" s="1313"/>
      <c r="L71" s="1313"/>
      <c r="M71" s="1313"/>
      <c r="N71" s="1369"/>
      <c r="O71" s="1508"/>
      <c r="P71" s="1509"/>
      <c r="Q71" s="1509"/>
      <c r="R71" s="1509"/>
      <c r="S71" s="1510"/>
      <c r="T71" s="1368"/>
      <c r="U71" s="1313"/>
      <c r="V71" s="1369"/>
      <c r="W71" s="1368"/>
      <c r="X71" s="1313"/>
      <c r="Y71" s="1313"/>
      <c r="Z71" s="1313"/>
      <c r="AA71" s="1369"/>
      <c r="AB71" s="1368"/>
      <c r="AC71" s="1313"/>
      <c r="AD71" s="1369"/>
      <c r="AE71" s="1000" t="s">
        <v>1</v>
      </c>
      <c r="AF71" s="1013"/>
      <c r="AG71" s="1013"/>
      <c r="AH71" s="1013"/>
      <c r="AI71" s="1013"/>
      <c r="AJ71" s="1013"/>
      <c r="AK71" s="1013"/>
      <c r="AL71" s="1013"/>
      <c r="AM71" s="1370"/>
      <c r="AN71" s="1000" t="s">
        <v>895</v>
      </c>
      <c r="AO71" s="1013"/>
      <c r="AP71" s="1013"/>
      <c r="AQ71" s="1370"/>
      <c r="AR71" s="1000" t="s">
        <v>896</v>
      </c>
      <c r="AS71" s="1013"/>
      <c r="AT71" s="1013"/>
      <c r="AU71" s="1370"/>
      <c r="AV71" s="1000" t="s">
        <v>897</v>
      </c>
      <c r="AW71" s="1013"/>
      <c r="AX71" s="1013"/>
      <c r="AY71" s="1370"/>
      <c r="AZ71" s="1368"/>
      <c r="BA71" s="1313"/>
      <c r="BB71" s="1313"/>
      <c r="BC71" s="1313"/>
      <c r="BD71" s="1313"/>
      <c r="BE71" s="1313"/>
      <c r="BF71" s="1313"/>
      <c r="BG71" s="1313"/>
      <c r="BH71" s="1314"/>
      <c r="BI71" s="116"/>
      <c r="BJ71" s="116"/>
      <c r="BK71" s="116"/>
    </row>
    <row r="72" spans="2:63" ht="17.100000000000001" customHeight="1">
      <c r="B72" s="252"/>
      <c r="C72" s="1517" t="s">
        <v>944</v>
      </c>
      <c r="D72" s="1399" t="s">
        <v>945</v>
      </c>
      <c r="E72" s="1520"/>
      <c r="F72" s="1520"/>
      <c r="G72" s="1520"/>
      <c r="H72" s="1521"/>
      <c r="I72" s="1409">
        <f>IF(ISBLANK(AV168),"",AV168)</f>
        <v>0</v>
      </c>
      <c r="J72" s="1409"/>
      <c r="K72" s="1409"/>
      <c r="L72" s="1409"/>
      <c r="M72" s="1409"/>
      <c r="N72" s="1410"/>
      <c r="O72" s="1523" t="s">
        <v>713</v>
      </c>
      <c r="P72" s="1524"/>
      <c r="Q72" s="1524"/>
      <c r="R72" s="1524"/>
      <c r="S72" s="1525"/>
      <c r="T72" s="1423" t="str">
        <f>IF(ISBLANK(C180),"",C180)</f>
        <v/>
      </c>
      <c r="U72" s="1424"/>
      <c r="V72" s="1425"/>
      <c r="W72" s="1464" t="s">
        <v>946</v>
      </c>
      <c r="X72" s="1465"/>
      <c r="Y72" s="1465"/>
      <c r="Z72" s="1465"/>
      <c r="AA72" s="1466"/>
      <c r="AB72" s="1423" t="str">
        <f>IF(ISBLANK(S176),"",S176)</f>
        <v/>
      </c>
      <c r="AC72" s="1424"/>
      <c r="AD72" s="1425"/>
      <c r="AE72" s="1535" t="s">
        <v>947</v>
      </c>
      <c r="AF72" s="1536"/>
      <c r="AG72" s="1536"/>
      <c r="AH72" s="1536"/>
      <c r="AI72" s="1536"/>
      <c r="AJ72" s="1536"/>
      <c r="AK72" s="1536"/>
      <c r="AL72" s="1536"/>
      <c r="AM72" s="1537"/>
      <c r="AN72" s="1538">
        <v>2501</v>
      </c>
      <c r="AO72" s="1538"/>
      <c r="AP72" s="1538"/>
      <c r="AQ72" s="1538"/>
      <c r="AR72" s="1538" t="str">
        <f>IF(ISBLANK(U144),"",U144)</f>
        <v/>
      </c>
      <c r="AS72" s="1538"/>
      <c r="AT72" s="1538"/>
      <c r="AU72" s="1538"/>
      <c r="AV72" s="1538" t="str">
        <f>IF(ISBLANK(U145),"",U145)</f>
        <v/>
      </c>
      <c r="AW72" s="1538"/>
      <c r="AX72" s="1538"/>
      <c r="AY72" s="1538"/>
      <c r="AZ72" s="1499"/>
      <c r="BA72" s="1500"/>
      <c r="BB72" s="1500"/>
      <c r="BC72" s="1500"/>
      <c r="BD72" s="1500"/>
      <c r="BE72" s="1500"/>
      <c r="BF72" s="1500"/>
      <c r="BG72" s="1500"/>
      <c r="BH72" s="1501"/>
      <c r="BI72" s="116"/>
      <c r="BJ72" s="116"/>
      <c r="BK72" s="116"/>
    </row>
    <row r="73" spans="2:63" ht="17.100000000000001" customHeight="1">
      <c r="B73" s="252"/>
      <c r="C73" s="1518"/>
      <c r="D73" s="1420"/>
      <c r="E73" s="1421"/>
      <c r="F73" s="1421"/>
      <c r="G73" s="1421"/>
      <c r="H73" s="1422"/>
      <c r="I73" s="1412"/>
      <c r="J73" s="1412"/>
      <c r="K73" s="1412"/>
      <c r="L73" s="1412"/>
      <c r="M73" s="1412"/>
      <c r="N73" s="1413"/>
      <c r="O73" s="1526" t="s">
        <v>948</v>
      </c>
      <c r="P73" s="1527"/>
      <c r="Q73" s="1527"/>
      <c r="R73" s="1527"/>
      <c r="S73" s="1528"/>
      <c r="T73" s="986"/>
      <c r="U73" s="1291"/>
      <c r="V73" s="1429"/>
      <c r="W73" s="1467"/>
      <c r="X73" s="1468"/>
      <c r="Y73" s="1468"/>
      <c r="Z73" s="1468"/>
      <c r="AA73" s="1469"/>
      <c r="AB73" s="986"/>
      <c r="AC73" s="1291"/>
      <c r="AD73" s="1429"/>
      <c r="AE73" s="1074" t="s">
        <v>949</v>
      </c>
      <c r="AF73" s="1074"/>
      <c r="AG73" s="1074"/>
      <c r="AH73" s="1074"/>
      <c r="AI73" s="1074"/>
      <c r="AJ73" s="1074"/>
      <c r="AK73" s="1074"/>
      <c r="AL73" s="1074"/>
      <c r="AM73" s="1074"/>
      <c r="AN73" s="1155">
        <v>2502</v>
      </c>
      <c r="AO73" s="1155"/>
      <c r="AP73" s="1155"/>
      <c r="AQ73" s="1155"/>
      <c r="AR73" s="1155" t="str">
        <f>IF(ISBLANK(V144),"",V144)</f>
        <v/>
      </c>
      <c r="AS73" s="1155"/>
      <c r="AT73" s="1155"/>
      <c r="AU73" s="1155"/>
      <c r="AV73" s="1155" t="str">
        <f>IF(ISBLANK(V145),"",V145)</f>
        <v/>
      </c>
      <c r="AW73" s="1155"/>
      <c r="AX73" s="1155"/>
      <c r="AY73" s="1155"/>
      <c r="AZ73" s="1438"/>
      <c r="BA73" s="1439"/>
      <c r="BB73" s="1439"/>
      <c r="BC73" s="1439"/>
      <c r="BD73" s="1439"/>
      <c r="BE73" s="1439"/>
      <c r="BF73" s="1439"/>
      <c r="BG73" s="1439"/>
      <c r="BH73" s="1440"/>
      <c r="BI73" s="116"/>
      <c r="BJ73" s="116"/>
      <c r="BK73" s="116"/>
    </row>
    <row r="74" spans="2:63" ht="17.100000000000001" customHeight="1">
      <c r="B74" s="252"/>
      <c r="C74" s="1518"/>
      <c r="D74" s="1420"/>
      <c r="E74" s="1421"/>
      <c r="F74" s="1421"/>
      <c r="G74" s="1421"/>
      <c r="H74" s="1422"/>
      <c r="I74" s="1412"/>
      <c r="J74" s="1412"/>
      <c r="K74" s="1412"/>
      <c r="L74" s="1412"/>
      <c r="M74" s="1412"/>
      <c r="N74" s="1413"/>
      <c r="O74" s="1529" t="s">
        <v>950</v>
      </c>
      <c r="P74" s="1530"/>
      <c r="Q74" s="1530"/>
      <c r="R74" s="1530"/>
      <c r="S74" s="1531"/>
      <c r="T74" s="1423" t="str">
        <f>IF(ISBLANK(G180),"",G180)</f>
        <v/>
      </c>
      <c r="U74" s="1424"/>
      <c r="V74" s="1425"/>
      <c r="W74" s="1464" t="s">
        <v>951</v>
      </c>
      <c r="X74" s="1465"/>
      <c r="Y74" s="1465"/>
      <c r="Z74" s="1465"/>
      <c r="AA74" s="1466"/>
      <c r="AB74" s="1423" t="str">
        <f>IF(ISBLANK(W176),"",W176)</f>
        <v/>
      </c>
      <c r="AC74" s="1424"/>
      <c r="AD74" s="1425"/>
      <c r="AE74" s="1074" t="s">
        <v>952</v>
      </c>
      <c r="AF74" s="1074"/>
      <c r="AG74" s="1074"/>
      <c r="AH74" s="1074"/>
      <c r="AI74" s="1074"/>
      <c r="AJ74" s="1074"/>
      <c r="AK74" s="1074"/>
      <c r="AL74" s="1074"/>
      <c r="AM74" s="1074"/>
      <c r="AN74" s="1155">
        <v>2503</v>
      </c>
      <c r="AO74" s="1155"/>
      <c r="AP74" s="1155"/>
      <c r="AQ74" s="1155"/>
      <c r="AR74" s="1155" t="str">
        <f>IF(ISBLANK(W144),"",W144)</f>
        <v/>
      </c>
      <c r="AS74" s="1155"/>
      <c r="AT74" s="1155"/>
      <c r="AU74" s="1155"/>
      <c r="AV74" s="1155" t="str">
        <f>IF(ISBLANK(W145),"",W145)</f>
        <v/>
      </c>
      <c r="AW74" s="1155"/>
      <c r="AX74" s="1155"/>
      <c r="AY74" s="1155"/>
      <c r="AZ74" s="1438"/>
      <c r="BA74" s="1439"/>
      <c r="BB74" s="1439"/>
      <c r="BC74" s="1439"/>
      <c r="BD74" s="1439"/>
      <c r="BE74" s="1439"/>
      <c r="BF74" s="1439"/>
      <c r="BG74" s="1439"/>
      <c r="BH74" s="1440"/>
      <c r="BI74" s="116"/>
      <c r="BJ74" s="116"/>
      <c r="BK74" s="116"/>
    </row>
    <row r="75" spans="2:63" ht="17.100000000000001" customHeight="1">
      <c r="B75" s="252"/>
      <c r="C75" s="1518"/>
      <c r="D75" s="1420"/>
      <c r="E75" s="1421"/>
      <c r="F75" s="1421"/>
      <c r="G75" s="1421"/>
      <c r="H75" s="1422"/>
      <c r="I75" s="1412"/>
      <c r="J75" s="1412"/>
      <c r="K75" s="1412"/>
      <c r="L75" s="1412"/>
      <c r="M75" s="1412"/>
      <c r="N75" s="1413"/>
      <c r="O75" s="1532"/>
      <c r="P75" s="1533"/>
      <c r="Q75" s="1533"/>
      <c r="R75" s="1533"/>
      <c r="S75" s="1534"/>
      <c r="T75" s="986"/>
      <c r="U75" s="1291"/>
      <c r="V75" s="1429"/>
      <c r="W75" s="1467"/>
      <c r="X75" s="1468"/>
      <c r="Y75" s="1468"/>
      <c r="Z75" s="1468"/>
      <c r="AA75" s="1469"/>
      <c r="AB75" s="986"/>
      <c r="AC75" s="1291"/>
      <c r="AD75" s="1429"/>
      <c r="AE75" s="1074" t="s">
        <v>953</v>
      </c>
      <c r="AF75" s="1074"/>
      <c r="AG75" s="1074"/>
      <c r="AH75" s="1074"/>
      <c r="AI75" s="1074"/>
      <c r="AJ75" s="1074"/>
      <c r="AK75" s="1074"/>
      <c r="AL75" s="1074"/>
      <c r="AM75" s="1074"/>
      <c r="AN75" s="1155">
        <v>2504</v>
      </c>
      <c r="AO75" s="1155"/>
      <c r="AP75" s="1155"/>
      <c r="AQ75" s="1155"/>
      <c r="AR75" s="1155" t="str">
        <f>IF(ISBLANK(X144),"",X144)</f>
        <v/>
      </c>
      <c r="AS75" s="1155"/>
      <c r="AT75" s="1155"/>
      <c r="AU75" s="1155"/>
      <c r="AV75" s="1155" t="str">
        <f>IF(ISBLANK(X145),"",X145)</f>
        <v/>
      </c>
      <c r="AW75" s="1155"/>
      <c r="AX75" s="1155"/>
      <c r="AY75" s="1155"/>
      <c r="AZ75" s="1438"/>
      <c r="BA75" s="1439"/>
      <c r="BB75" s="1439"/>
      <c r="BC75" s="1439"/>
      <c r="BD75" s="1439"/>
      <c r="BE75" s="1439"/>
      <c r="BF75" s="1439"/>
      <c r="BG75" s="1439"/>
      <c r="BH75" s="1440"/>
      <c r="BI75" s="116"/>
      <c r="BJ75" s="116"/>
      <c r="BK75" s="116"/>
    </row>
    <row r="76" spans="2:63" ht="17.100000000000001" customHeight="1">
      <c r="B76" s="252"/>
      <c r="C76" s="1518"/>
      <c r="D76" s="1420"/>
      <c r="E76" s="1421"/>
      <c r="F76" s="1421"/>
      <c r="G76" s="1421"/>
      <c r="H76" s="1422"/>
      <c r="I76" s="1412"/>
      <c r="J76" s="1412"/>
      <c r="K76" s="1412"/>
      <c r="L76" s="1412"/>
      <c r="M76" s="1412"/>
      <c r="N76" s="1413"/>
      <c r="O76" s="1529" t="s">
        <v>954</v>
      </c>
      <c r="P76" s="1530"/>
      <c r="Q76" s="1530"/>
      <c r="R76" s="1530"/>
      <c r="S76" s="1531"/>
      <c r="T76" s="1423" t="str">
        <f>IF(ISBLANK(K180),"",K180)</f>
        <v/>
      </c>
      <c r="U76" s="1424"/>
      <c r="V76" s="1425"/>
      <c r="W76" s="1529" t="s">
        <v>955</v>
      </c>
      <c r="X76" s="1530"/>
      <c r="Y76" s="1530"/>
      <c r="Z76" s="1530"/>
      <c r="AA76" s="1531"/>
      <c r="AB76" s="1423" t="str">
        <f>IF(ISBLANK(AI176),"",AI176)</f>
        <v/>
      </c>
      <c r="AC76" s="1424"/>
      <c r="AD76" s="1425"/>
      <c r="AE76" s="1074" t="s">
        <v>956</v>
      </c>
      <c r="AF76" s="1074"/>
      <c r="AG76" s="1074"/>
      <c r="AH76" s="1074"/>
      <c r="AI76" s="1074"/>
      <c r="AJ76" s="1074"/>
      <c r="AK76" s="1074"/>
      <c r="AL76" s="1074"/>
      <c r="AM76" s="1074"/>
      <c r="AN76" s="1155">
        <v>2505</v>
      </c>
      <c r="AO76" s="1155"/>
      <c r="AP76" s="1155"/>
      <c r="AQ76" s="1155"/>
      <c r="AR76" s="1155" t="str">
        <f>IF(ISBLANK(Y144),"",Y144)</f>
        <v/>
      </c>
      <c r="AS76" s="1155"/>
      <c r="AT76" s="1155"/>
      <c r="AU76" s="1155"/>
      <c r="AV76" s="1155" t="str">
        <f>IF(ISBLANK(Y145),"",Y145)</f>
        <v/>
      </c>
      <c r="AW76" s="1155"/>
      <c r="AX76" s="1155"/>
      <c r="AY76" s="1155"/>
      <c r="AZ76" s="1438"/>
      <c r="BA76" s="1439"/>
      <c r="BB76" s="1439"/>
      <c r="BC76" s="1439"/>
      <c r="BD76" s="1439"/>
      <c r="BE76" s="1439"/>
      <c r="BF76" s="1439"/>
      <c r="BG76" s="1439"/>
      <c r="BH76" s="1440"/>
      <c r="BI76" s="116"/>
      <c r="BJ76" s="116"/>
      <c r="BK76" s="116"/>
    </row>
    <row r="77" spans="2:63" ht="17.100000000000001" customHeight="1">
      <c r="B77" s="252"/>
      <c r="C77" s="1518"/>
      <c r="D77" s="1420"/>
      <c r="E77" s="1421"/>
      <c r="F77" s="1421"/>
      <c r="G77" s="1421"/>
      <c r="H77" s="1422"/>
      <c r="I77" s="1412"/>
      <c r="J77" s="1412"/>
      <c r="K77" s="1412"/>
      <c r="L77" s="1412"/>
      <c r="M77" s="1412"/>
      <c r="N77" s="1413"/>
      <c r="O77" s="1532"/>
      <c r="P77" s="1533"/>
      <c r="Q77" s="1533"/>
      <c r="R77" s="1533"/>
      <c r="S77" s="1534"/>
      <c r="T77" s="986"/>
      <c r="U77" s="1291"/>
      <c r="V77" s="1429"/>
      <c r="W77" s="1532"/>
      <c r="X77" s="1533"/>
      <c r="Y77" s="1533"/>
      <c r="Z77" s="1533"/>
      <c r="AA77" s="1534"/>
      <c r="AB77" s="986"/>
      <c r="AC77" s="1291"/>
      <c r="AD77" s="1429"/>
      <c r="AE77" s="1539" t="s">
        <v>957</v>
      </c>
      <c r="AF77" s="1540"/>
      <c r="AG77" s="1540"/>
      <c r="AH77" s="1540"/>
      <c r="AI77" s="1540"/>
      <c r="AJ77" s="1540"/>
      <c r="AK77" s="1540"/>
      <c r="AL77" s="1540"/>
      <c r="AM77" s="1541"/>
      <c r="AN77" s="1155">
        <v>2506</v>
      </c>
      <c r="AO77" s="1155"/>
      <c r="AP77" s="1155"/>
      <c r="AQ77" s="1155"/>
      <c r="AR77" s="1155" t="str">
        <f>IF(ISBLANK(Z144),"",Z144)</f>
        <v/>
      </c>
      <c r="AS77" s="1155"/>
      <c r="AT77" s="1155"/>
      <c r="AU77" s="1155"/>
      <c r="AV77" s="1155" t="str">
        <f>IF(ISBLANK(Z145),"",Z145)</f>
        <v/>
      </c>
      <c r="AW77" s="1155"/>
      <c r="AX77" s="1155"/>
      <c r="AY77" s="1155"/>
      <c r="AZ77" s="1438"/>
      <c r="BA77" s="1439"/>
      <c r="BB77" s="1439"/>
      <c r="BC77" s="1439"/>
      <c r="BD77" s="1439"/>
      <c r="BE77" s="1439"/>
      <c r="BF77" s="1439"/>
      <c r="BG77" s="1439"/>
      <c r="BH77" s="1440"/>
      <c r="BI77" s="116"/>
      <c r="BJ77" s="116"/>
      <c r="BK77" s="116"/>
    </row>
    <row r="78" spans="2:63" ht="17.100000000000001" customHeight="1">
      <c r="B78" s="190"/>
      <c r="C78" s="1518"/>
      <c r="D78" s="1420"/>
      <c r="E78" s="1421"/>
      <c r="F78" s="1421"/>
      <c r="G78" s="1421"/>
      <c r="H78" s="1422"/>
      <c r="I78" s="1412"/>
      <c r="J78" s="1412"/>
      <c r="K78" s="1412"/>
      <c r="L78" s="1412"/>
      <c r="M78" s="1412"/>
      <c r="N78" s="1413"/>
      <c r="O78" s="1529" t="s">
        <v>958</v>
      </c>
      <c r="P78" s="1530"/>
      <c r="Q78" s="1530"/>
      <c r="R78" s="1530"/>
      <c r="S78" s="1531"/>
      <c r="T78" s="1423" t="str">
        <f>IF(ISBLANK(O180),"",O180)</f>
        <v/>
      </c>
      <c r="U78" s="1424"/>
      <c r="V78" s="1425"/>
      <c r="W78" s="1464" t="s">
        <v>959</v>
      </c>
      <c r="X78" s="1465"/>
      <c r="Y78" s="1465"/>
      <c r="Z78" s="1465"/>
      <c r="AA78" s="1466"/>
      <c r="AB78" s="1423" t="str">
        <f>IF(ISBLANK(C183),"",C183)</f>
        <v/>
      </c>
      <c r="AC78" s="1424"/>
      <c r="AD78" s="1425"/>
      <c r="AE78" s="1074" t="s">
        <v>960</v>
      </c>
      <c r="AF78" s="1074"/>
      <c r="AG78" s="1074"/>
      <c r="AH78" s="1074"/>
      <c r="AI78" s="1074"/>
      <c r="AJ78" s="1074"/>
      <c r="AK78" s="1074"/>
      <c r="AL78" s="1074"/>
      <c r="AM78" s="1074"/>
      <c r="AN78" s="1155">
        <v>2507</v>
      </c>
      <c r="AO78" s="1155"/>
      <c r="AP78" s="1155"/>
      <c r="AQ78" s="1155"/>
      <c r="AR78" s="1155" t="str">
        <f>IF(ISBLANK(AA144),"",AA144)</f>
        <v/>
      </c>
      <c r="AS78" s="1155"/>
      <c r="AT78" s="1155"/>
      <c r="AU78" s="1155"/>
      <c r="AV78" s="1155" t="str">
        <f>IF(ISBLANK(AA145),"",AA145)</f>
        <v/>
      </c>
      <c r="AW78" s="1155"/>
      <c r="AX78" s="1155"/>
      <c r="AY78" s="1155"/>
      <c r="AZ78" s="1438"/>
      <c r="BA78" s="1439"/>
      <c r="BB78" s="1439"/>
      <c r="BC78" s="1439"/>
      <c r="BD78" s="1439"/>
      <c r="BE78" s="1439"/>
      <c r="BF78" s="1439"/>
      <c r="BG78" s="1439"/>
      <c r="BH78" s="1440"/>
      <c r="BI78" s="116"/>
      <c r="BJ78" s="116"/>
      <c r="BK78" s="116"/>
    </row>
    <row r="79" spans="2:63" ht="17.100000000000001" customHeight="1">
      <c r="B79" s="190"/>
      <c r="C79" s="1518"/>
      <c r="D79" s="1420"/>
      <c r="E79" s="1421"/>
      <c r="F79" s="1421"/>
      <c r="G79" s="1421"/>
      <c r="H79" s="1422"/>
      <c r="I79" s="1412"/>
      <c r="J79" s="1412"/>
      <c r="K79" s="1412"/>
      <c r="L79" s="1412"/>
      <c r="M79" s="1412"/>
      <c r="N79" s="1413"/>
      <c r="O79" s="1532"/>
      <c r="P79" s="1533"/>
      <c r="Q79" s="1533"/>
      <c r="R79" s="1533"/>
      <c r="S79" s="1534"/>
      <c r="T79" s="986"/>
      <c r="U79" s="1291"/>
      <c r="V79" s="1429"/>
      <c r="W79" s="1467"/>
      <c r="X79" s="1468"/>
      <c r="Y79" s="1468"/>
      <c r="Z79" s="1468"/>
      <c r="AA79" s="1469"/>
      <c r="AB79" s="986"/>
      <c r="AC79" s="1291"/>
      <c r="AD79" s="1429"/>
      <c r="AE79" s="1074" t="s">
        <v>961</v>
      </c>
      <c r="AF79" s="1074"/>
      <c r="AG79" s="1074"/>
      <c r="AH79" s="1074"/>
      <c r="AI79" s="1074"/>
      <c r="AJ79" s="1074"/>
      <c r="AK79" s="1074"/>
      <c r="AL79" s="1074"/>
      <c r="AM79" s="1074"/>
      <c r="AN79" s="1155">
        <v>2508</v>
      </c>
      <c r="AO79" s="1155"/>
      <c r="AP79" s="1155"/>
      <c r="AQ79" s="1155"/>
      <c r="AR79" s="1155" t="str">
        <f>IF(ISBLANK(AB144),"",AB144)</f>
        <v/>
      </c>
      <c r="AS79" s="1155"/>
      <c r="AT79" s="1155"/>
      <c r="AU79" s="1155"/>
      <c r="AV79" s="1155" t="str">
        <f>IF(ISBLANK(AB145),"",AB145)</f>
        <v/>
      </c>
      <c r="AW79" s="1155"/>
      <c r="AX79" s="1155"/>
      <c r="AY79" s="1155"/>
      <c r="AZ79" s="1438"/>
      <c r="BA79" s="1439"/>
      <c r="BB79" s="1439"/>
      <c r="BC79" s="1439"/>
      <c r="BD79" s="1439"/>
      <c r="BE79" s="1439"/>
      <c r="BF79" s="1439"/>
      <c r="BG79" s="1439"/>
      <c r="BH79" s="1440"/>
      <c r="BI79" s="116"/>
      <c r="BJ79" s="116"/>
      <c r="BK79" s="116"/>
    </row>
    <row r="80" spans="2:63" ht="17.100000000000001" customHeight="1">
      <c r="B80" s="190"/>
      <c r="C80" s="1518"/>
      <c r="D80" s="1420"/>
      <c r="E80" s="1421"/>
      <c r="F80" s="1421"/>
      <c r="G80" s="1421"/>
      <c r="H80" s="1422"/>
      <c r="I80" s="1412"/>
      <c r="J80" s="1412"/>
      <c r="K80" s="1412"/>
      <c r="L80" s="1412"/>
      <c r="M80" s="1412"/>
      <c r="N80" s="1413"/>
      <c r="O80" s="1529" t="s">
        <v>962</v>
      </c>
      <c r="P80" s="1548"/>
      <c r="Q80" s="1548"/>
      <c r="R80" s="1548"/>
      <c r="S80" s="1549"/>
      <c r="T80" s="1423" t="str">
        <f>IF(ISBLANK(S180),"",S180)</f>
        <v/>
      </c>
      <c r="U80" s="1424"/>
      <c r="V80" s="1425"/>
      <c r="W80" s="1464" t="s">
        <v>963</v>
      </c>
      <c r="X80" s="1465"/>
      <c r="Y80" s="1465"/>
      <c r="Z80" s="1465"/>
      <c r="AA80" s="1466"/>
      <c r="AB80" s="1423" t="str">
        <f>IF(ISBLANK(G183),"",G183)</f>
        <v/>
      </c>
      <c r="AC80" s="1424"/>
      <c r="AD80" s="1425"/>
      <c r="AE80" s="1074" t="s">
        <v>964</v>
      </c>
      <c r="AF80" s="1074"/>
      <c r="AG80" s="1074"/>
      <c r="AH80" s="1074"/>
      <c r="AI80" s="1074"/>
      <c r="AJ80" s="1074"/>
      <c r="AK80" s="1074"/>
      <c r="AL80" s="1074"/>
      <c r="AM80" s="1074"/>
      <c r="AN80" s="1155">
        <v>2509</v>
      </c>
      <c r="AO80" s="1155"/>
      <c r="AP80" s="1155"/>
      <c r="AQ80" s="1155"/>
      <c r="AR80" s="1155" t="str">
        <f>IF(ISBLANK(AC144),"",AC144)</f>
        <v/>
      </c>
      <c r="AS80" s="1155"/>
      <c r="AT80" s="1155"/>
      <c r="AU80" s="1155"/>
      <c r="AV80" s="1155" t="str">
        <f>IF(ISBLANK(AC145),"",AC145)</f>
        <v/>
      </c>
      <c r="AW80" s="1155"/>
      <c r="AX80" s="1155"/>
      <c r="AY80" s="1155"/>
      <c r="AZ80" s="1438"/>
      <c r="BA80" s="1439"/>
      <c r="BB80" s="1439"/>
      <c r="BC80" s="1439"/>
      <c r="BD80" s="1439"/>
      <c r="BE80" s="1439"/>
      <c r="BF80" s="1439"/>
      <c r="BG80" s="1439"/>
      <c r="BH80" s="1440"/>
      <c r="BI80" s="116"/>
      <c r="BJ80" s="116"/>
      <c r="BK80" s="116"/>
    </row>
    <row r="81" spans="2:63" ht="17.100000000000001" customHeight="1">
      <c r="B81" s="190"/>
      <c r="C81" s="1518"/>
      <c r="D81" s="1420"/>
      <c r="E81" s="1421"/>
      <c r="F81" s="1421"/>
      <c r="G81" s="1421"/>
      <c r="H81" s="1422"/>
      <c r="I81" s="1412"/>
      <c r="J81" s="1412"/>
      <c r="K81" s="1412"/>
      <c r="L81" s="1412"/>
      <c r="M81" s="1412"/>
      <c r="N81" s="1413"/>
      <c r="O81" s="1550"/>
      <c r="P81" s="1551"/>
      <c r="Q81" s="1551"/>
      <c r="R81" s="1551"/>
      <c r="S81" s="1552"/>
      <c r="T81" s="986"/>
      <c r="U81" s="1291"/>
      <c r="V81" s="1429"/>
      <c r="W81" s="1467"/>
      <c r="X81" s="1468"/>
      <c r="Y81" s="1468"/>
      <c r="Z81" s="1468"/>
      <c r="AA81" s="1469"/>
      <c r="AB81" s="986"/>
      <c r="AC81" s="1291"/>
      <c r="AD81" s="1429"/>
      <c r="AE81" s="1074" t="s">
        <v>965</v>
      </c>
      <c r="AF81" s="1074"/>
      <c r="AG81" s="1074"/>
      <c r="AH81" s="1074"/>
      <c r="AI81" s="1074"/>
      <c r="AJ81" s="1074"/>
      <c r="AK81" s="1074"/>
      <c r="AL81" s="1074"/>
      <c r="AM81" s="1074"/>
      <c r="AN81" s="1155">
        <v>2510</v>
      </c>
      <c r="AO81" s="1155"/>
      <c r="AP81" s="1155"/>
      <c r="AQ81" s="1155"/>
      <c r="AR81" s="1155" t="str">
        <f>IF(ISBLANK(AD144),"",AD144)</f>
        <v/>
      </c>
      <c r="AS81" s="1155"/>
      <c r="AT81" s="1155"/>
      <c r="AU81" s="1155"/>
      <c r="AV81" s="1155" t="str">
        <f>IF(ISBLANK(AD145),"",AD145)</f>
        <v/>
      </c>
      <c r="AW81" s="1155"/>
      <c r="AX81" s="1155"/>
      <c r="AY81" s="1155"/>
      <c r="AZ81" s="1438"/>
      <c r="BA81" s="1439"/>
      <c r="BB81" s="1439"/>
      <c r="BC81" s="1439"/>
      <c r="BD81" s="1439"/>
      <c r="BE81" s="1439"/>
      <c r="BF81" s="1439"/>
      <c r="BG81" s="1439"/>
      <c r="BH81" s="1440"/>
      <c r="BI81" s="116"/>
      <c r="BJ81" s="116"/>
      <c r="BK81" s="116"/>
    </row>
    <row r="82" spans="2:63" ht="17.100000000000001" customHeight="1">
      <c r="B82" s="190"/>
      <c r="C82" s="1518"/>
      <c r="D82" s="1420"/>
      <c r="E82" s="1421"/>
      <c r="F82" s="1421"/>
      <c r="G82" s="1421"/>
      <c r="H82" s="1422"/>
      <c r="I82" s="1412"/>
      <c r="J82" s="1412"/>
      <c r="K82" s="1412"/>
      <c r="L82" s="1412"/>
      <c r="M82" s="1412"/>
      <c r="N82" s="1413"/>
      <c r="O82" s="1542" t="s">
        <v>966</v>
      </c>
      <c r="P82" s="1543"/>
      <c r="Q82" s="1543"/>
      <c r="R82" s="1543"/>
      <c r="S82" s="1544"/>
      <c r="T82" s="1423" t="str">
        <f>IF(ISBLANK(AE180),"",AE180)</f>
        <v/>
      </c>
      <c r="U82" s="1424"/>
      <c r="V82" s="1425"/>
      <c r="W82" s="1464" t="s">
        <v>967</v>
      </c>
      <c r="X82" s="1465"/>
      <c r="Y82" s="1465"/>
      <c r="Z82" s="1465"/>
      <c r="AA82" s="1466"/>
      <c r="AB82" s="1423" t="str">
        <f>IF(ISBLANK(K183),"",K183)</f>
        <v/>
      </c>
      <c r="AC82" s="1424"/>
      <c r="AD82" s="1425"/>
      <c r="AE82" s="1444" t="s">
        <v>968</v>
      </c>
      <c r="AF82" s="1445"/>
      <c r="AG82" s="1445"/>
      <c r="AH82" s="1445"/>
      <c r="AI82" s="1445"/>
      <c r="AJ82" s="1445"/>
      <c r="AK82" s="1445"/>
      <c r="AL82" s="1445"/>
      <c r="AM82" s="1073"/>
      <c r="AN82" s="1155">
        <v>2511</v>
      </c>
      <c r="AO82" s="1155"/>
      <c r="AP82" s="1155"/>
      <c r="AQ82" s="1155"/>
      <c r="AR82" s="1155" t="str">
        <f>IF(ISBLANK(AE144),"",AE144)</f>
        <v/>
      </c>
      <c r="AS82" s="1155"/>
      <c r="AT82" s="1155"/>
      <c r="AU82" s="1155"/>
      <c r="AV82" s="1155" t="str">
        <f>IF(ISBLANK(AE145),"",AE145)</f>
        <v/>
      </c>
      <c r="AW82" s="1155"/>
      <c r="AX82" s="1155"/>
      <c r="AY82" s="1155"/>
      <c r="AZ82" s="1438"/>
      <c r="BA82" s="1439"/>
      <c r="BB82" s="1439"/>
      <c r="BC82" s="1439"/>
      <c r="BD82" s="1439"/>
      <c r="BE82" s="1439"/>
      <c r="BF82" s="1439"/>
      <c r="BG82" s="1439"/>
      <c r="BH82" s="1440"/>
      <c r="BI82" s="116"/>
      <c r="BJ82" s="116"/>
      <c r="BK82" s="116"/>
    </row>
    <row r="83" spans="2:63" ht="17.100000000000001" customHeight="1">
      <c r="B83" s="190"/>
      <c r="C83" s="1518"/>
      <c r="D83" s="1420"/>
      <c r="E83" s="1421"/>
      <c r="F83" s="1421"/>
      <c r="G83" s="1421"/>
      <c r="H83" s="1422"/>
      <c r="I83" s="1412"/>
      <c r="J83" s="1412"/>
      <c r="K83" s="1412"/>
      <c r="L83" s="1412"/>
      <c r="M83" s="1412"/>
      <c r="N83" s="1413"/>
      <c r="O83" s="1545"/>
      <c r="P83" s="1546"/>
      <c r="Q83" s="1546"/>
      <c r="R83" s="1546"/>
      <c r="S83" s="1547"/>
      <c r="T83" s="986"/>
      <c r="U83" s="1291"/>
      <c r="V83" s="1429"/>
      <c r="W83" s="1467"/>
      <c r="X83" s="1468"/>
      <c r="Y83" s="1468"/>
      <c r="Z83" s="1468"/>
      <c r="AA83" s="1469"/>
      <c r="AB83" s="986"/>
      <c r="AC83" s="1291"/>
      <c r="AD83" s="1429"/>
      <c r="AE83" s="1074" t="s">
        <v>514</v>
      </c>
      <c r="AF83" s="1074"/>
      <c r="AG83" s="1074"/>
      <c r="AH83" s="1074"/>
      <c r="AI83" s="1074"/>
      <c r="AJ83" s="1074"/>
      <c r="AK83" s="1074"/>
      <c r="AL83" s="1074"/>
      <c r="AM83" s="1074"/>
      <c r="AN83" s="1155">
        <v>2512</v>
      </c>
      <c r="AO83" s="1155"/>
      <c r="AP83" s="1155"/>
      <c r="AQ83" s="1155"/>
      <c r="AR83" s="1155" t="str">
        <f>IF(ISBLANK(AF144),"",AF144)</f>
        <v/>
      </c>
      <c r="AS83" s="1155"/>
      <c r="AT83" s="1155"/>
      <c r="AU83" s="1155"/>
      <c r="AV83" s="1155" t="str">
        <f>IF(ISBLANK(AF145),"",AF145)</f>
        <v/>
      </c>
      <c r="AW83" s="1155"/>
      <c r="AX83" s="1155"/>
      <c r="AY83" s="1155"/>
      <c r="AZ83" s="1438"/>
      <c r="BA83" s="1439"/>
      <c r="BB83" s="1439"/>
      <c r="BC83" s="1439"/>
      <c r="BD83" s="1439"/>
      <c r="BE83" s="1439"/>
      <c r="BF83" s="1439"/>
      <c r="BG83" s="1439"/>
      <c r="BH83" s="1440"/>
      <c r="BI83" s="116"/>
      <c r="BJ83" s="116"/>
      <c r="BK83" s="116"/>
    </row>
    <row r="84" spans="2:63" ht="17.100000000000001" customHeight="1">
      <c r="B84" s="190"/>
      <c r="C84" s="1518"/>
      <c r="D84" s="1420"/>
      <c r="E84" s="1421"/>
      <c r="F84" s="1421"/>
      <c r="G84" s="1421"/>
      <c r="H84" s="1422"/>
      <c r="I84" s="1412"/>
      <c r="J84" s="1412"/>
      <c r="K84" s="1412"/>
      <c r="L84" s="1412"/>
      <c r="M84" s="1412"/>
      <c r="N84" s="1413"/>
      <c r="O84" s="1529" t="s">
        <v>969</v>
      </c>
      <c r="P84" s="1530"/>
      <c r="Q84" s="1530"/>
      <c r="R84" s="1530"/>
      <c r="S84" s="1531"/>
      <c r="T84" s="1423" t="str">
        <f>IF(ISBLANK(AI180),"",AI180)</f>
        <v/>
      </c>
      <c r="U84" s="1424"/>
      <c r="V84" s="1425"/>
      <c r="W84" s="1464" t="s">
        <v>970</v>
      </c>
      <c r="X84" s="1465"/>
      <c r="Y84" s="1465"/>
      <c r="Z84" s="1465"/>
      <c r="AA84" s="1466"/>
      <c r="AB84" s="1423" t="str">
        <f>IF(ISBLANK(S183),"",S183)</f>
        <v/>
      </c>
      <c r="AC84" s="1424"/>
      <c r="AD84" s="1425"/>
      <c r="AE84" s="1444" t="s">
        <v>971</v>
      </c>
      <c r="AF84" s="1445"/>
      <c r="AG84" s="1445"/>
      <c r="AH84" s="1445"/>
      <c r="AI84" s="1445"/>
      <c r="AJ84" s="1445"/>
      <c r="AK84" s="1445"/>
      <c r="AL84" s="1445"/>
      <c r="AM84" s="1073"/>
      <c r="AN84" s="1155">
        <v>2513</v>
      </c>
      <c r="AO84" s="1155"/>
      <c r="AP84" s="1155"/>
      <c r="AQ84" s="1155"/>
      <c r="AR84" s="1155" t="str">
        <f>IF(ISBLANK(AG144),"",AG144)</f>
        <v/>
      </c>
      <c r="AS84" s="1155"/>
      <c r="AT84" s="1155"/>
      <c r="AU84" s="1155"/>
      <c r="AV84" s="1155" t="str">
        <f>IF(ISBLANK(AG145),"",AG145)</f>
        <v/>
      </c>
      <c r="AW84" s="1155"/>
      <c r="AX84" s="1155"/>
      <c r="AY84" s="1155"/>
      <c r="AZ84" s="1438"/>
      <c r="BA84" s="1439"/>
      <c r="BB84" s="1439"/>
      <c r="BC84" s="1439"/>
      <c r="BD84" s="1439"/>
      <c r="BE84" s="1439"/>
      <c r="BF84" s="1439"/>
      <c r="BG84" s="1439"/>
      <c r="BH84" s="1440"/>
      <c r="BI84" s="116"/>
      <c r="BJ84" s="116"/>
      <c r="BK84" s="116"/>
    </row>
    <row r="85" spans="2:63" ht="17.100000000000001" customHeight="1">
      <c r="B85" s="190"/>
      <c r="C85" s="1518"/>
      <c r="D85" s="1420"/>
      <c r="E85" s="1421"/>
      <c r="F85" s="1421"/>
      <c r="G85" s="1421"/>
      <c r="H85" s="1422"/>
      <c r="I85" s="1412"/>
      <c r="J85" s="1412"/>
      <c r="K85" s="1412"/>
      <c r="L85" s="1412"/>
      <c r="M85" s="1412"/>
      <c r="N85" s="1413"/>
      <c r="O85" s="1532"/>
      <c r="P85" s="1533"/>
      <c r="Q85" s="1533"/>
      <c r="R85" s="1533"/>
      <c r="S85" s="1534"/>
      <c r="T85" s="986"/>
      <c r="U85" s="1291"/>
      <c r="V85" s="1429"/>
      <c r="W85" s="1467"/>
      <c r="X85" s="1468"/>
      <c r="Y85" s="1468"/>
      <c r="Z85" s="1468"/>
      <c r="AA85" s="1469"/>
      <c r="AB85" s="986"/>
      <c r="AC85" s="1291"/>
      <c r="AD85" s="1429"/>
      <c r="AE85" s="1074" t="s">
        <v>972</v>
      </c>
      <c r="AF85" s="1074"/>
      <c r="AG85" s="1074"/>
      <c r="AH85" s="1074"/>
      <c r="AI85" s="1074"/>
      <c r="AJ85" s="1074"/>
      <c r="AK85" s="1074"/>
      <c r="AL85" s="1074"/>
      <c r="AM85" s="1074"/>
      <c r="AN85" s="1155">
        <v>2514</v>
      </c>
      <c r="AO85" s="1155"/>
      <c r="AP85" s="1155"/>
      <c r="AQ85" s="1155"/>
      <c r="AR85" s="1155" t="str">
        <f>IF(ISBLANK(AH144),"",AH144)</f>
        <v/>
      </c>
      <c r="AS85" s="1155"/>
      <c r="AT85" s="1155"/>
      <c r="AU85" s="1155"/>
      <c r="AV85" s="1155" t="str">
        <f>IF(ISBLANK(AH145),"",AH145)</f>
        <v/>
      </c>
      <c r="AW85" s="1155"/>
      <c r="AX85" s="1155"/>
      <c r="AY85" s="1155"/>
      <c r="AZ85" s="1438"/>
      <c r="BA85" s="1439"/>
      <c r="BB85" s="1439"/>
      <c r="BC85" s="1439"/>
      <c r="BD85" s="1439"/>
      <c r="BE85" s="1439"/>
      <c r="BF85" s="1439"/>
      <c r="BG85" s="1439"/>
      <c r="BH85" s="1440"/>
      <c r="BI85" s="116"/>
      <c r="BJ85" s="116"/>
      <c r="BK85" s="116"/>
    </row>
    <row r="86" spans="2:63" ht="17.100000000000001" customHeight="1">
      <c r="B86" s="190"/>
      <c r="C86" s="1518"/>
      <c r="D86" s="1420"/>
      <c r="E86" s="1421"/>
      <c r="F86" s="1421"/>
      <c r="G86" s="1421"/>
      <c r="H86" s="1422"/>
      <c r="I86" s="1412"/>
      <c r="J86" s="1412"/>
      <c r="K86" s="1412"/>
      <c r="L86" s="1412"/>
      <c r="M86" s="1412"/>
      <c r="N86" s="1413"/>
      <c r="O86" s="1529" t="s">
        <v>973</v>
      </c>
      <c r="P86" s="1530"/>
      <c r="Q86" s="1530"/>
      <c r="R86" s="1530"/>
      <c r="S86" s="1531"/>
      <c r="T86" s="1423" t="str">
        <f>IF(ISBLANK(AM180),"",AM180)</f>
        <v/>
      </c>
      <c r="U86" s="1424"/>
      <c r="V86" s="1425"/>
      <c r="W86" s="1464" t="s">
        <v>974</v>
      </c>
      <c r="X86" s="1465"/>
      <c r="Y86" s="1465"/>
      <c r="Z86" s="1465"/>
      <c r="AA86" s="1466"/>
      <c r="AB86" s="1423" t="str">
        <f>IF(ISBLANK(O183),"",O183)</f>
        <v/>
      </c>
      <c r="AC86" s="1424"/>
      <c r="AD86" s="1425"/>
      <c r="AE86" s="1074" t="s">
        <v>975</v>
      </c>
      <c r="AF86" s="1074"/>
      <c r="AG86" s="1074"/>
      <c r="AH86" s="1074"/>
      <c r="AI86" s="1074"/>
      <c r="AJ86" s="1074"/>
      <c r="AK86" s="1074"/>
      <c r="AL86" s="1074"/>
      <c r="AM86" s="1074"/>
      <c r="AN86" s="1155">
        <v>2515</v>
      </c>
      <c r="AO86" s="1155"/>
      <c r="AP86" s="1155"/>
      <c r="AQ86" s="1155"/>
      <c r="AR86" s="1155" t="str">
        <f>IF(ISBLANK(AI144),"",AI144)</f>
        <v/>
      </c>
      <c r="AS86" s="1155"/>
      <c r="AT86" s="1155"/>
      <c r="AU86" s="1155"/>
      <c r="AV86" s="1155" t="str">
        <f>IF(ISBLANK(AI145),"",AI145)</f>
        <v/>
      </c>
      <c r="AW86" s="1155"/>
      <c r="AX86" s="1155"/>
      <c r="AY86" s="1155"/>
      <c r="AZ86" s="1438"/>
      <c r="BA86" s="1439"/>
      <c r="BB86" s="1439"/>
      <c r="BC86" s="1439"/>
      <c r="BD86" s="1439"/>
      <c r="BE86" s="1439"/>
      <c r="BF86" s="1439"/>
      <c r="BG86" s="1439"/>
      <c r="BH86" s="1440"/>
      <c r="BI86" s="116"/>
      <c r="BJ86" s="116"/>
      <c r="BK86" s="116"/>
    </row>
    <row r="87" spans="2:63" ht="17.100000000000001" customHeight="1">
      <c r="B87" s="190"/>
      <c r="C87" s="1518"/>
      <c r="D87" s="1420"/>
      <c r="E87" s="1421"/>
      <c r="F87" s="1421"/>
      <c r="G87" s="1421"/>
      <c r="H87" s="1422"/>
      <c r="I87" s="1412"/>
      <c r="J87" s="1412"/>
      <c r="K87" s="1412"/>
      <c r="L87" s="1412"/>
      <c r="M87" s="1412"/>
      <c r="N87" s="1413"/>
      <c r="O87" s="1532"/>
      <c r="P87" s="1533"/>
      <c r="Q87" s="1533"/>
      <c r="R87" s="1533"/>
      <c r="S87" s="1534"/>
      <c r="T87" s="986"/>
      <c r="U87" s="1291"/>
      <c r="V87" s="1429"/>
      <c r="W87" s="1467"/>
      <c r="X87" s="1468"/>
      <c r="Y87" s="1468"/>
      <c r="Z87" s="1468"/>
      <c r="AA87" s="1469"/>
      <c r="AB87" s="986"/>
      <c r="AC87" s="1291"/>
      <c r="AD87" s="1429"/>
      <c r="AE87" s="1539" t="s">
        <v>976</v>
      </c>
      <c r="AF87" s="1540"/>
      <c r="AG87" s="1540"/>
      <c r="AH87" s="1540"/>
      <c r="AI87" s="1540"/>
      <c r="AJ87" s="1540"/>
      <c r="AK87" s="1540"/>
      <c r="AL87" s="1540"/>
      <c r="AM87" s="1541"/>
      <c r="AN87" s="1155">
        <v>2516</v>
      </c>
      <c r="AO87" s="1155"/>
      <c r="AP87" s="1155"/>
      <c r="AQ87" s="1155"/>
      <c r="AR87" s="1155" t="str">
        <f>IF(ISBLANK(AJ144),"",AJ144)</f>
        <v/>
      </c>
      <c r="AS87" s="1155"/>
      <c r="AT87" s="1155"/>
      <c r="AU87" s="1155"/>
      <c r="AV87" s="1155" t="str">
        <f>IF(ISBLANK(AJ145),"",AJ145)</f>
        <v/>
      </c>
      <c r="AW87" s="1155"/>
      <c r="AX87" s="1155"/>
      <c r="AY87" s="1155"/>
      <c r="AZ87" s="1438"/>
      <c r="BA87" s="1439"/>
      <c r="BB87" s="1439"/>
      <c r="BC87" s="1439"/>
      <c r="BD87" s="1439"/>
      <c r="BE87" s="1439"/>
      <c r="BF87" s="1439"/>
      <c r="BG87" s="1439"/>
      <c r="BH87" s="1440"/>
      <c r="BI87" s="116"/>
      <c r="BJ87" s="116"/>
      <c r="BK87" s="116"/>
    </row>
    <row r="88" spans="2:63" ht="17.100000000000001" customHeight="1">
      <c r="B88" s="190"/>
      <c r="C88" s="1518"/>
      <c r="D88" s="1420"/>
      <c r="E88" s="1421"/>
      <c r="F88" s="1421"/>
      <c r="G88" s="1421"/>
      <c r="H88" s="1422"/>
      <c r="I88" s="1412"/>
      <c r="J88" s="1412"/>
      <c r="K88" s="1412"/>
      <c r="L88" s="1412"/>
      <c r="M88" s="1412"/>
      <c r="N88" s="1413"/>
      <c r="O88" s="1523" t="s">
        <v>713</v>
      </c>
      <c r="P88" s="1524"/>
      <c r="Q88" s="1524"/>
      <c r="R88" s="1524"/>
      <c r="S88" s="1525"/>
      <c r="T88" s="1423" t="str">
        <f>IF(ISBLANK(AQ180),"",AQ180)</f>
        <v/>
      </c>
      <c r="U88" s="1424"/>
      <c r="V88" s="1425"/>
      <c r="W88" s="1553" t="str">
        <f>AI182</f>
        <v>（その他）</v>
      </c>
      <c r="X88" s="1554"/>
      <c r="Y88" s="1554"/>
      <c r="Z88" s="1554"/>
      <c r="AA88" s="1555"/>
      <c r="AB88" s="1423" t="str">
        <f>IF(ISBLANK(AI183),"",AI183)</f>
        <v/>
      </c>
      <c r="AC88" s="1424"/>
      <c r="AD88" s="1425"/>
      <c r="AE88" s="1444" t="s">
        <v>977</v>
      </c>
      <c r="AF88" s="1445"/>
      <c r="AG88" s="1445"/>
      <c r="AH88" s="1445"/>
      <c r="AI88" s="1445"/>
      <c r="AJ88" s="1445"/>
      <c r="AK88" s="1445"/>
      <c r="AL88" s="1445"/>
      <c r="AM88" s="1073"/>
      <c r="AN88" s="1155">
        <v>2517</v>
      </c>
      <c r="AO88" s="1155"/>
      <c r="AP88" s="1155"/>
      <c r="AQ88" s="1155"/>
      <c r="AR88" s="1155" t="str">
        <f>IF(ISBLANK(AK144),"",AK144)</f>
        <v>　</v>
      </c>
      <c r="AS88" s="1155"/>
      <c r="AT88" s="1155"/>
      <c r="AU88" s="1155"/>
      <c r="AV88" s="1155" t="str">
        <f>IF(ISBLANK(AK145),"",AK145)</f>
        <v/>
      </c>
      <c r="AW88" s="1155"/>
      <c r="AX88" s="1155"/>
      <c r="AY88" s="1155"/>
      <c r="AZ88" s="1438"/>
      <c r="BA88" s="1439"/>
      <c r="BB88" s="1439"/>
      <c r="BC88" s="1439"/>
      <c r="BD88" s="1439"/>
      <c r="BE88" s="1439"/>
      <c r="BF88" s="1439"/>
      <c r="BG88" s="1439"/>
      <c r="BH88" s="1440"/>
      <c r="BI88" s="116"/>
      <c r="BJ88" s="116"/>
      <c r="BK88" s="116"/>
    </row>
    <row r="89" spans="2:63" ht="17.100000000000001" customHeight="1">
      <c r="B89" s="190"/>
      <c r="C89" s="1518"/>
      <c r="D89" s="1420"/>
      <c r="E89" s="1421"/>
      <c r="F89" s="1421"/>
      <c r="G89" s="1421"/>
      <c r="H89" s="1422"/>
      <c r="I89" s="1412"/>
      <c r="J89" s="1412"/>
      <c r="K89" s="1412"/>
      <c r="L89" s="1412"/>
      <c r="M89" s="1412"/>
      <c r="N89" s="1413"/>
      <c r="O89" s="1526" t="s">
        <v>978</v>
      </c>
      <c r="P89" s="1527"/>
      <c r="Q89" s="1527"/>
      <c r="R89" s="1527"/>
      <c r="S89" s="1528"/>
      <c r="T89" s="986"/>
      <c r="U89" s="1291"/>
      <c r="V89" s="1429"/>
      <c r="W89" s="1556"/>
      <c r="X89" s="1557"/>
      <c r="Y89" s="1557"/>
      <c r="Z89" s="1557"/>
      <c r="AA89" s="1558"/>
      <c r="AB89" s="986"/>
      <c r="AC89" s="1291"/>
      <c r="AD89" s="1429"/>
      <c r="AE89" s="1559" t="s">
        <v>979</v>
      </c>
      <c r="AF89" s="1560"/>
      <c r="AG89" s="1560"/>
      <c r="AH89" s="1560"/>
      <c r="AI89" s="1560"/>
      <c r="AJ89" s="1560"/>
      <c r="AK89" s="1560"/>
      <c r="AL89" s="1560"/>
      <c r="AM89" s="1561"/>
      <c r="AN89" s="1155">
        <v>2518</v>
      </c>
      <c r="AO89" s="1155"/>
      <c r="AP89" s="1155"/>
      <c r="AQ89" s="1155"/>
      <c r="AR89" s="1155" t="str">
        <f>IF(ISBLANK(AL144),"",AL144)</f>
        <v/>
      </c>
      <c r="AS89" s="1155"/>
      <c r="AT89" s="1155"/>
      <c r="AU89" s="1155"/>
      <c r="AV89" s="1155" t="str">
        <f>IF(ISBLANK(AL145),"",AL145)</f>
        <v/>
      </c>
      <c r="AW89" s="1155"/>
      <c r="AX89" s="1155"/>
      <c r="AY89" s="1155"/>
      <c r="AZ89" s="1438"/>
      <c r="BA89" s="1439"/>
      <c r="BB89" s="1439"/>
      <c r="BC89" s="1439"/>
      <c r="BD89" s="1439"/>
      <c r="BE89" s="1439"/>
      <c r="BF89" s="1439"/>
      <c r="BG89" s="1439"/>
      <c r="BH89" s="1440"/>
      <c r="BI89" s="116"/>
      <c r="BJ89" s="116"/>
      <c r="BK89" s="116"/>
    </row>
    <row r="90" spans="2:63" ht="17.100000000000001" customHeight="1">
      <c r="B90" s="190"/>
      <c r="C90" s="1518"/>
      <c r="D90" s="1420"/>
      <c r="E90" s="1421"/>
      <c r="F90" s="1421"/>
      <c r="G90" s="1421"/>
      <c r="H90" s="1422"/>
      <c r="I90" s="1412"/>
      <c r="J90" s="1412"/>
      <c r="K90" s="1412"/>
      <c r="L90" s="1412"/>
      <c r="M90" s="1412"/>
      <c r="N90" s="1413"/>
      <c r="O90" s="1542" t="s">
        <v>980</v>
      </c>
      <c r="P90" s="1543"/>
      <c r="Q90" s="1543"/>
      <c r="R90" s="1543"/>
      <c r="S90" s="1544"/>
      <c r="T90" s="1423" t="str">
        <f>IF(ISBLANK(W180),"",W180)</f>
        <v/>
      </c>
      <c r="U90" s="1424"/>
      <c r="V90" s="1425"/>
      <c r="W90" s="1553" t="str">
        <f>AM182</f>
        <v>（その他）</v>
      </c>
      <c r="X90" s="1554"/>
      <c r="Y90" s="1554"/>
      <c r="Z90" s="1554"/>
      <c r="AA90" s="1555"/>
      <c r="AB90" s="1423" t="str">
        <f>IF(ISBLANK(AM183),"",AM183)</f>
        <v/>
      </c>
      <c r="AC90" s="1424"/>
      <c r="AD90" s="1425"/>
      <c r="AE90" s="1074" t="s">
        <v>981</v>
      </c>
      <c r="AF90" s="1074"/>
      <c r="AG90" s="1074"/>
      <c r="AH90" s="1074"/>
      <c r="AI90" s="1074"/>
      <c r="AJ90" s="1074"/>
      <c r="AK90" s="1074"/>
      <c r="AL90" s="1074"/>
      <c r="AM90" s="1074"/>
      <c r="AN90" s="1155">
        <v>2519</v>
      </c>
      <c r="AO90" s="1155"/>
      <c r="AP90" s="1155"/>
      <c r="AQ90" s="1155"/>
      <c r="AR90" s="1155" t="str">
        <f>IF(ISBLANK(AM144),"",AM144)</f>
        <v/>
      </c>
      <c r="AS90" s="1155"/>
      <c r="AT90" s="1155"/>
      <c r="AU90" s="1155"/>
      <c r="AV90" s="1155" t="str">
        <f>IF(ISBLANK(AM145),"",AM145)</f>
        <v/>
      </c>
      <c r="AW90" s="1155"/>
      <c r="AX90" s="1155"/>
      <c r="AY90" s="1155"/>
      <c r="AZ90" s="1438"/>
      <c r="BA90" s="1439"/>
      <c r="BB90" s="1439"/>
      <c r="BC90" s="1439"/>
      <c r="BD90" s="1439"/>
      <c r="BE90" s="1439"/>
      <c r="BF90" s="1439"/>
      <c r="BG90" s="1439"/>
      <c r="BH90" s="1440"/>
      <c r="BI90" s="116"/>
      <c r="BJ90" s="116"/>
      <c r="BK90" s="116"/>
    </row>
    <row r="91" spans="2:63" ht="17.100000000000001" customHeight="1">
      <c r="B91" s="190"/>
      <c r="C91" s="1518"/>
      <c r="D91" s="1420"/>
      <c r="E91" s="1421"/>
      <c r="F91" s="1421"/>
      <c r="G91" s="1421"/>
      <c r="H91" s="1422"/>
      <c r="I91" s="1412"/>
      <c r="J91" s="1412"/>
      <c r="K91" s="1412"/>
      <c r="L91" s="1412"/>
      <c r="M91" s="1412"/>
      <c r="N91" s="1413"/>
      <c r="O91" s="1545"/>
      <c r="P91" s="1546"/>
      <c r="Q91" s="1546"/>
      <c r="R91" s="1546"/>
      <c r="S91" s="1547"/>
      <c r="T91" s="986"/>
      <c r="U91" s="1291"/>
      <c r="V91" s="1429"/>
      <c r="W91" s="1556"/>
      <c r="X91" s="1557"/>
      <c r="Y91" s="1557"/>
      <c r="Z91" s="1557"/>
      <c r="AA91" s="1558"/>
      <c r="AB91" s="986"/>
      <c r="AC91" s="1291"/>
      <c r="AD91" s="1429"/>
      <c r="AE91" s="1074" t="s">
        <v>732</v>
      </c>
      <c r="AF91" s="1074"/>
      <c r="AG91" s="1074"/>
      <c r="AH91" s="1074"/>
      <c r="AI91" s="1074"/>
      <c r="AJ91" s="1074"/>
      <c r="AK91" s="1074"/>
      <c r="AL91" s="1074"/>
      <c r="AM91" s="1074"/>
      <c r="AN91" s="1155">
        <v>2520</v>
      </c>
      <c r="AO91" s="1155"/>
      <c r="AP91" s="1155"/>
      <c r="AQ91" s="1155"/>
      <c r="AR91" s="1155" t="str">
        <f>IF(ISBLANK(AN144),"",AN144)</f>
        <v/>
      </c>
      <c r="AS91" s="1155"/>
      <c r="AT91" s="1155"/>
      <c r="AU91" s="1155"/>
      <c r="AV91" s="1155" t="str">
        <f>IF(ISBLANK(AN145),"",AN145)</f>
        <v/>
      </c>
      <c r="AW91" s="1155"/>
      <c r="AX91" s="1155"/>
      <c r="AY91" s="1155"/>
      <c r="AZ91" s="1438"/>
      <c r="BA91" s="1439"/>
      <c r="BB91" s="1439"/>
      <c r="BC91" s="1439"/>
      <c r="BD91" s="1439"/>
      <c r="BE91" s="1439"/>
      <c r="BF91" s="1439"/>
      <c r="BG91" s="1439"/>
      <c r="BH91" s="1440"/>
      <c r="BI91" s="116"/>
      <c r="BJ91" s="116"/>
      <c r="BK91" s="116"/>
    </row>
    <row r="92" spans="2:63" ht="17.100000000000001" customHeight="1">
      <c r="B92" s="190"/>
      <c r="C92" s="1518"/>
      <c r="D92" s="1420"/>
      <c r="E92" s="1421"/>
      <c r="F92" s="1421"/>
      <c r="G92" s="1421"/>
      <c r="H92" s="1422"/>
      <c r="I92" s="1412"/>
      <c r="J92" s="1412"/>
      <c r="K92" s="1412"/>
      <c r="L92" s="1412"/>
      <c r="M92" s="1412"/>
      <c r="N92" s="1413"/>
      <c r="O92" s="1542" t="s">
        <v>982</v>
      </c>
      <c r="P92" s="1543"/>
      <c r="Q92" s="1543"/>
      <c r="R92" s="1543"/>
      <c r="S92" s="1544"/>
      <c r="T92" s="1423" t="str">
        <f>IF(ISBLANK(AA180),"",AA180)</f>
        <v/>
      </c>
      <c r="U92" s="1424"/>
      <c r="V92" s="1425"/>
      <c r="W92" s="1553" t="str">
        <f>AQ182</f>
        <v>（その他）</v>
      </c>
      <c r="X92" s="1554"/>
      <c r="Y92" s="1554"/>
      <c r="Z92" s="1554"/>
      <c r="AA92" s="1555"/>
      <c r="AB92" s="1423" t="str">
        <f>IF(ISBLANK(AQ183),"",AQ183)</f>
        <v/>
      </c>
      <c r="AC92" s="1424"/>
      <c r="AD92" s="1425"/>
      <c r="AE92" s="1074" t="s">
        <v>983</v>
      </c>
      <c r="AF92" s="1074"/>
      <c r="AG92" s="1074"/>
      <c r="AH92" s="1074"/>
      <c r="AI92" s="1074"/>
      <c r="AJ92" s="1074"/>
      <c r="AK92" s="1074"/>
      <c r="AL92" s="1074"/>
      <c r="AM92" s="1074"/>
      <c r="AN92" s="1155">
        <v>2521</v>
      </c>
      <c r="AO92" s="1155"/>
      <c r="AP92" s="1155"/>
      <c r="AQ92" s="1155"/>
      <c r="AR92" s="1155" t="str">
        <f>IF(ISBLANK(AO144),"",AO144)</f>
        <v/>
      </c>
      <c r="AS92" s="1155"/>
      <c r="AT92" s="1155"/>
      <c r="AU92" s="1155"/>
      <c r="AV92" s="1155" t="str">
        <f>IF(ISBLANK(AO145),"",AO145)</f>
        <v/>
      </c>
      <c r="AW92" s="1155"/>
      <c r="AX92" s="1155"/>
      <c r="AY92" s="1155"/>
      <c r="AZ92" s="1438"/>
      <c r="BA92" s="1439"/>
      <c r="BB92" s="1439"/>
      <c r="BC92" s="1439"/>
      <c r="BD92" s="1439"/>
      <c r="BE92" s="1439"/>
      <c r="BF92" s="1439"/>
      <c r="BG92" s="1439"/>
      <c r="BH92" s="1440"/>
      <c r="BI92" s="116"/>
      <c r="BJ92" s="116"/>
      <c r="BK92" s="116"/>
    </row>
    <row r="93" spans="2:63" ht="17.100000000000001" customHeight="1">
      <c r="B93" s="190"/>
      <c r="C93" s="1518"/>
      <c r="D93" s="1420"/>
      <c r="E93" s="1421"/>
      <c r="F93" s="1421"/>
      <c r="G93" s="1421"/>
      <c r="H93" s="1422"/>
      <c r="I93" s="1412"/>
      <c r="J93" s="1412"/>
      <c r="K93" s="1412"/>
      <c r="L93" s="1412"/>
      <c r="M93" s="1412"/>
      <c r="N93" s="1413"/>
      <c r="O93" s="1545"/>
      <c r="P93" s="1546"/>
      <c r="Q93" s="1546"/>
      <c r="R93" s="1546"/>
      <c r="S93" s="1547"/>
      <c r="T93" s="986"/>
      <c r="U93" s="1291"/>
      <c r="V93" s="1429"/>
      <c r="W93" s="1556"/>
      <c r="X93" s="1557"/>
      <c r="Y93" s="1557"/>
      <c r="Z93" s="1557"/>
      <c r="AA93" s="1558"/>
      <c r="AB93" s="986"/>
      <c r="AC93" s="1291"/>
      <c r="AD93" s="1429"/>
      <c r="AE93" s="1074" t="s">
        <v>984</v>
      </c>
      <c r="AF93" s="1074"/>
      <c r="AG93" s="1074"/>
      <c r="AH93" s="1074"/>
      <c r="AI93" s="1074"/>
      <c r="AJ93" s="1074"/>
      <c r="AK93" s="1074"/>
      <c r="AL93" s="1074"/>
      <c r="AM93" s="1074"/>
      <c r="AN93" s="1155">
        <v>2522</v>
      </c>
      <c r="AO93" s="1155"/>
      <c r="AP93" s="1155"/>
      <c r="AQ93" s="1155"/>
      <c r="AR93" s="1511"/>
      <c r="AS93" s="1562"/>
      <c r="AT93" s="1562"/>
      <c r="AU93" s="1563"/>
      <c r="AV93" s="1155" t="str">
        <f>IF(ISBLANK(AP145),"",AP145)</f>
        <v/>
      </c>
      <c r="AW93" s="1155"/>
      <c r="AX93" s="1155"/>
      <c r="AY93" s="1155"/>
      <c r="AZ93" s="1438"/>
      <c r="BA93" s="1439"/>
      <c r="BB93" s="1439"/>
      <c r="BC93" s="1439"/>
      <c r="BD93" s="1439"/>
      <c r="BE93" s="1439"/>
      <c r="BF93" s="1439"/>
      <c r="BG93" s="1439"/>
      <c r="BH93" s="1440"/>
      <c r="BI93" s="116"/>
      <c r="BJ93" s="116"/>
      <c r="BK93" s="116"/>
    </row>
    <row r="94" spans="2:63" ht="17.100000000000001" customHeight="1">
      <c r="B94" s="190"/>
      <c r="C94" s="1518"/>
      <c r="D94" s="1420"/>
      <c r="E94" s="1421"/>
      <c r="F94" s="1421"/>
      <c r="G94" s="1421"/>
      <c r="H94" s="1422"/>
      <c r="I94" s="1412"/>
      <c r="J94" s="1412"/>
      <c r="K94" s="1412"/>
      <c r="L94" s="1412"/>
      <c r="M94" s="1412"/>
      <c r="N94" s="1413"/>
      <c r="O94" s="1529" t="str">
        <f>AU179</f>
        <v>地質調査</v>
      </c>
      <c r="P94" s="1530"/>
      <c r="Q94" s="1530"/>
      <c r="R94" s="1530"/>
      <c r="S94" s="1531"/>
      <c r="T94" s="1423" t="str">
        <f>IF(ISBLANK(AU180),"",AU180)</f>
        <v/>
      </c>
      <c r="U94" s="1424"/>
      <c r="V94" s="1425"/>
      <c r="W94" s="1553" t="str">
        <f>AU182</f>
        <v>（その他）</v>
      </c>
      <c r="X94" s="1554"/>
      <c r="Y94" s="1554"/>
      <c r="Z94" s="1554"/>
      <c r="AA94" s="1555"/>
      <c r="AB94" s="1423" t="str">
        <f>IF(ISBLANK(AU183),"",AU183)</f>
        <v/>
      </c>
      <c r="AC94" s="1424"/>
      <c r="AD94" s="1425"/>
      <c r="AE94" s="1074" t="s">
        <v>985</v>
      </c>
      <c r="AF94" s="1074"/>
      <c r="AG94" s="1074"/>
      <c r="AH94" s="1074"/>
      <c r="AI94" s="1074"/>
      <c r="AJ94" s="1074"/>
      <c r="AK94" s="1074"/>
      <c r="AL94" s="1074"/>
      <c r="AM94" s="1074"/>
      <c r="AN94" s="1155">
        <v>2523</v>
      </c>
      <c r="AO94" s="1155"/>
      <c r="AP94" s="1155"/>
      <c r="AQ94" s="1155"/>
      <c r="AR94" s="1564"/>
      <c r="AS94" s="1565"/>
      <c r="AT94" s="1565"/>
      <c r="AU94" s="1566"/>
      <c r="AV94" s="1155" t="str">
        <f>IF(ISBLANK(AQ145),"",AQ145)</f>
        <v/>
      </c>
      <c r="AW94" s="1155"/>
      <c r="AX94" s="1155"/>
      <c r="AY94" s="1155"/>
      <c r="AZ94" s="1438"/>
      <c r="BA94" s="1439"/>
      <c r="BB94" s="1439"/>
      <c r="BC94" s="1439"/>
      <c r="BD94" s="1439"/>
      <c r="BE94" s="1439"/>
      <c r="BF94" s="1439"/>
      <c r="BG94" s="1439"/>
      <c r="BH94" s="1440"/>
      <c r="BI94" s="116"/>
      <c r="BJ94" s="116"/>
      <c r="BK94" s="116"/>
    </row>
    <row r="95" spans="2:63" ht="17.100000000000001" customHeight="1">
      <c r="B95" s="190"/>
      <c r="C95" s="1518"/>
      <c r="D95" s="1420"/>
      <c r="E95" s="1421"/>
      <c r="F95" s="1421"/>
      <c r="G95" s="1421"/>
      <c r="H95" s="1422"/>
      <c r="I95" s="1412"/>
      <c r="J95" s="1412"/>
      <c r="K95" s="1412"/>
      <c r="L95" s="1412"/>
      <c r="M95" s="1412"/>
      <c r="N95" s="1413"/>
      <c r="O95" s="1532"/>
      <c r="P95" s="1533"/>
      <c r="Q95" s="1533"/>
      <c r="R95" s="1533"/>
      <c r="S95" s="1534"/>
      <c r="T95" s="986"/>
      <c r="U95" s="1291"/>
      <c r="V95" s="1429"/>
      <c r="W95" s="1556"/>
      <c r="X95" s="1557"/>
      <c r="Y95" s="1557"/>
      <c r="Z95" s="1557"/>
      <c r="AA95" s="1558"/>
      <c r="AB95" s="986"/>
      <c r="AC95" s="1291"/>
      <c r="AD95" s="1429"/>
      <c r="AE95" s="1074" t="s">
        <v>986</v>
      </c>
      <c r="AF95" s="1074"/>
      <c r="AG95" s="1074"/>
      <c r="AH95" s="1074"/>
      <c r="AI95" s="1074"/>
      <c r="AJ95" s="1074"/>
      <c r="AK95" s="1074"/>
      <c r="AL95" s="1074"/>
      <c r="AM95" s="1074"/>
      <c r="AN95" s="1155">
        <v>2524</v>
      </c>
      <c r="AO95" s="1155"/>
      <c r="AP95" s="1155"/>
      <c r="AQ95" s="1155"/>
      <c r="AR95" s="1564"/>
      <c r="AS95" s="1565"/>
      <c r="AT95" s="1565"/>
      <c r="AU95" s="1566"/>
      <c r="AV95" s="1155" t="str">
        <f>IF(ISBLANK(AR145),"",AR145)</f>
        <v/>
      </c>
      <c r="AW95" s="1155"/>
      <c r="AX95" s="1155"/>
      <c r="AY95" s="1155"/>
      <c r="AZ95" s="1438"/>
      <c r="BA95" s="1439"/>
      <c r="BB95" s="1439"/>
      <c r="BC95" s="1439"/>
      <c r="BD95" s="1439"/>
      <c r="BE95" s="1439"/>
      <c r="BF95" s="1439"/>
      <c r="BG95" s="1439"/>
      <c r="BH95" s="1440"/>
      <c r="BI95" s="116"/>
      <c r="BJ95" s="116"/>
      <c r="BK95" s="116"/>
    </row>
    <row r="96" spans="2:63" ht="17.100000000000001" customHeight="1">
      <c r="B96" s="190"/>
      <c r="C96" s="1518"/>
      <c r="D96" s="1420"/>
      <c r="E96" s="1421"/>
      <c r="F96" s="1421"/>
      <c r="G96" s="1421"/>
      <c r="H96" s="1422"/>
      <c r="I96" s="1412"/>
      <c r="J96" s="1412"/>
      <c r="K96" s="1412"/>
      <c r="L96" s="1412"/>
      <c r="M96" s="1412"/>
      <c r="N96" s="1413"/>
      <c r="O96" s="1529" t="str">
        <f>AY179</f>
        <v>（その他）</v>
      </c>
      <c r="P96" s="1530"/>
      <c r="Q96" s="1530"/>
      <c r="R96" s="1530"/>
      <c r="S96" s="1531"/>
      <c r="T96" s="1423" t="str">
        <f>IF(ISBLANK(AY180),"",AY180)</f>
        <v/>
      </c>
      <c r="U96" s="1424"/>
      <c r="V96" s="1425"/>
      <c r="W96" s="1553"/>
      <c r="X96" s="1554"/>
      <c r="Y96" s="1554"/>
      <c r="Z96" s="1554"/>
      <c r="AA96" s="1555"/>
      <c r="AB96" s="979"/>
      <c r="AC96" s="991"/>
      <c r="AD96" s="980"/>
      <c r="AE96" s="1074" t="s">
        <v>987</v>
      </c>
      <c r="AF96" s="1074"/>
      <c r="AG96" s="1074"/>
      <c r="AH96" s="1074"/>
      <c r="AI96" s="1074"/>
      <c r="AJ96" s="1074"/>
      <c r="AK96" s="1074"/>
      <c r="AL96" s="1074"/>
      <c r="AM96" s="1074"/>
      <c r="AN96" s="1155">
        <v>2525</v>
      </c>
      <c r="AO96" s="1155"/>
      <c r="AP96" s="1155"/>
      <c r="AQ96" s="1155"/>
      <c r="AR96" s="1564"/>
      <c r="AS96" s="1565"/>
      <c r="AT96" s="1565"/>
      <c r="AU96" s="1566"/>
      <c r="AV96" s="1155" t="str">
        <f>IF(ISBLANK(AS145),"",AS145)</f>
        <v/>
      </c>
      <c r="AW96" s="1155"/>
      <c r="AX96" s="1155"/>
      <c r="AY96" s="1155"/>
      <c r="AZ96" s="1438"/>
      <c r="BA96" s="1439"/>
      <c r="BB96" s="1439"/>
      <c r="BC96" s="1439"/>
      <c r="BD96" s="1439"/>
      <c r="BE96" s="1439"/>
      <c r="BF96" s="1439"/>
      <c r="BG96" s="1439"/>
      <c r="BH96" s="1440"/>
      <c r="BI96" s="116"/>
      <c r="BJ96" s="116"/>
      <c r="BK96" s="116"/>
    </row>
    <row r="97" spans="2:63" ht="17.100000000000001" customHeight="1">
      <c r="B97" s="190"/>
      <c r="C97" s="1518"/>
      <c r="D97" s="1420"/>
      <c r="E97" s="1421"/>
      <c r="F97" s="1421"/>
      <c r="G97" s="1421"/>
      <c r="H97" s="1422"/>
      <c r="I97" s="1412"/>
      <c r="J97" s="1412"/>
      <c r="K97" s="1412"/>
      <c r="L97" s="1412"/>
      <c r="M97" s="1412"/>
      <c r="N97" s="1413"/>
      <c r="O97" s="1532"/>
      <c r="P97" s="1533"/>
      <c r="Q97" s="1533"/>
      <c r="R97" s="1533"/>
      <c r="S97" s="1534"/>
      <c r="T97" s="986"/>
      <c r="U97" s="1291"/>
      <c r="V97" s="1429"/>
      <c r="W97" s="1556"/>
      <c r="X97" s="1557"/>
      <c r="Y97" s="1557"/>
      <c r="Z97" s="1557"/>
      <c r="AA97" s="1558"/>
      <c r="AB97" s="981"/>
      <c r="AC97" s="1298"/>
      <c r="AD97" s="982"/>
      <c r="AE97" s="1074" t="s">
        <v>988</v>
      </c>
      <c r="AF97" s="1074"/>
      <c r="AG97" s="1074"/>
      <c r="AH97" s="1074"/>
      <c r="AI97" s="1074"/>
      <c r="AJ97" s="1074"/>
      <c r="AK97" s="1074"/>
      <c r="AL97" s="1074"/>
      <c r="AM97" s="1074"/>
      <c r="AN97" s="1155">
        <v>2526</v>
      </c>
      <c r="AO97" s="1155"/>
      <c r="AP97" s="1155"/>
      <c r="AQ97" s="1155"/>
      <c r="AR97" s="1564"/>
      <c r="AS97" s="1565"/>
      <c r="AT97" s="1565"/>
      <c r="AU97" s="1566"/>
      <c r="AV97" s="1155" t="str">
        <f>IF(ISBLANK(AT145),"",AT145)</f>
        <v/>
      </c>
      <c r="AW97" s="1155"/>
      <c r="AX97" s="1155"/>
      <c r="AY97" s="1155"/>
      <c r="AZ97" s="1438"/>
      <c r="BA97" s="1439"/>
      <c r="BB97" s="1439"/>
      <c r="BC97" s="1439"/>
      <c r="BD97" s="1439"/>
      <c r="BE97" s="1439"/>
      <c r="BF97" s="1439"/>
      <c r="BG97" s="1439"/>
      <c r="BH97" s="1440"/>
      <c r="BI97" s="116"/>
      <c r="BJ97" s="116"/>
      <c r="BK97" s="116"/>
    </row>
    <row r="98" spans="2:63" ht="17.100000000000001" customHeight="1">
      <c r="B98" s="190"/>
      <c r="C98" s="1518"/>
      <c r="D98" s="1420"/>
      <c r="E98" s="1421"/>
      <c r="F98" s="1421"/>
      <c r="G98" s="1421"/>
      <c r="H98" s="1422"/>
      <c r="I98" s="1412"/>
      <c r="J98" s="1412"/>
      <c r="K98" s="1412"/>
      <c r="L98" s="1412"/>
      <c r="M98" s="1412"/>
      <c r="N98" s="1413"/>
      <c r="O98" s="1529"/>
      <c r="P98" s="1530"/>
      <c r="Q98" s="1530"/>
      <c r="R98" s="1530"/>
      <c r="S98" s="1531"/>
      <c r="T98" s="1423"/>
      <c r="U98" s="1424"/>
      <c r="V98" s="1425"/>
      <c r="W98" s="1553"/>
      <c r="X98" s="1554"/>
      <c r="Y98" s="1554"/>
      <c r="Z98" s="1554"/>
      <c r="AA98" s="1555"/>
      <c r="AB98" s="979"/>
      <c r="AC98" s="991"/>
      <c r="AD98" s="980"/>
      <c r="AE98" s="1074" t="s">
        <v>989</v>
      </c>
      <c r="AF98" s="1074"/>
      <c r="AG98" s="1074"/>
      <c r="AH98" s="1074"/>
      <c r="AI98" s="1074"/>
      <c r="AJ98" s="1074"/>
      <c r="AK98" s="1074"/>
      <c r="AL98" s="1074"/>
      <c r="AM98" s="1074"/>
      <c r="AN98" s="1155">
        <v>2527</v>
      </c>
      <c r="AO98" s="1155"/>
      <c r="AP98" s="1155"/>
      <c r="AQ98" s="1155"/>
      <c r="AR98" s="1564"/>
      <c r="AS98" s="1565"/>
      <c r="AT98" s="1565"/>
      <c r="AU98" s="1566"/>
      <c r="AV98" s="1155" t="str">
        <f>IF(ISBLANK(AU145),"",AU145)</f>
        <v/>
      </c>
      <c r="AW98" s="1155"/>
      <c r="AX98" s="1155"/>
      <c r="AY98" s="1155"/>
      <c r="AZ98" s="1438"/>
      <c r="BA98" s="1439"/>
      <c r="BB98" s="1439"/>
      <c r="BC98" s="1439"/>
      <c r="BD98" s="1439"/>
      <c r="BE98" s="1439"/>
      <c r="BF98" s="1439"/>
      <c r="BG98" s="1439"/>
      <c r="BH98" s="1440"/>
      <c r="BI98" s="116"/>
      <c r="BJ98" s="116"/>
      <c r="BK98" s="116"/>
    </row>
    <row r="99" spans="2:63" ht="17.100000000000001" customHeight="1">
      <c r="B99" s="190"/>
      <c r="C99" s="1518"/>
      <c r="D99" s="1420"/>
      <c r="E99" s="1421"/>
      <c r="F99" s="1421"/>
      <c r="G99" s="1421"/>
      <c r="H99" s="1422"/>
      <c r="I99" s="1412"/>
      <c r="J99" s="1412"/>
      <c r="K99" s="1412"/>
      <c r="L99" s="1412"/>
      <c r="M99" s="1412"/>
      <c r="N99" s="1413"/>
      <c r="O99" s="1532"/>
      <c r="P99" s="1533"/>
      <c r="Q99" s="1533"/>
      <c r="R99" s="1533"/>
      <c r="S99" s="1534"/>
      <c r="T99" s="986"/>
      <c r="U99" s="1291"/>
      <c r="V99" s="1429"/>
      <c r="W99" s="1556"/>
      <c r="X99" s="1557"/>
      <c r="Y99" s="1557"/>
      <c r="Z99" s="1557"/>
      <c r="AA99" s="1558"/>
      <c r="AB99" s="981"/>
      <c r="AC99" s="1298"/>
      <c r="AD99" s="982"/>
      <c r="AE99" s="1074" t="s">
        <v>990</v>
      </c>
      <c r="AF99" s="1074"/>
      <c r="AG99" s="1074"/>
      <c r="AH99" s="1074"/>
      <c r="AI99" s="1074"/>
      <c r="AJ99" s="1074"/>
      <c r="AK99" s="1074"/>
      <c r="AL99" s="1074"/>
      <c r="AM99" s="1074"/>
      <c r="AN99" s="1155">
        <v>2528</v>
      </c>
      <c r="AO99" s="1155"/>
      <c r="AP99" s="1155"/>
      <c r="AQ99" s="1155"/>
      <c r="AR99" s="1564"/>
      <c r="AS99" s="1565"/>
      <c r="AT99" s="1565"/>
      <c r="AU99" s="1566"/>
      <c r="AV99" s="1155" t="str">
        <f>IF(ISBLANK(AV145),"",AV145)</f>
        <v/>
      </c>
      <c r="AW99" s="1155"/>
      <c r="AX99" s="1155"/>
      <c r="AY99" s="1155"/>
      <c r="AZ99" s="1438"/>
      <c r="BA99" s="1439"/>
      <c r="BB99" s="1439"/>
      <c r="BC99" s="1439"/>
      <c r="BD99" s="1439"/>
      <c r="BE99" s="1439"/>
      <c r="BF99" s="1439"/>
      <c r="BG99" s="1439"/>
      <c r="BH99" s="1440"/>
      <c r="BI99" s="116"/>
      <c r="BJ99" s="116"/>
      <c r="BK99" s="116"/>
    </row>
    <row r="100" spans="2:63" ht="17.100000000000001" customHeight="1">
      <c r="B100" s="190"/>
      <c r="C100" s="1518"/>
      <c r="D100" s="1420"/>
      <c r="E100" s="1421"/>
      <c r="F100" s="1421"/>
      <c r="G100" s="1421"/>
      <c r="H100" s="1422"/>
      <c r="I100" s="1412"/>
      <c r="J100" s="1412"/>
      <c r="K100" s="1412"/>
      <c r="L100" s="1412"/>
      <c r="M100" s="1412"/>
      <c r="N100" s="1413"/>
      <c r="O100" s="1423" t="s">
        <v>300</v>
      </c>
      <c r="P100" s="1424"/>
      <c r="Q100" s="1424"/>
      <c r="R100" s="1424"/>
      <c r="S100" s="1425"/>
      <c r="T100" s="1423">
        <f>SUM(T72:V99)</f>
        <v>0</v>
      </c>
      <c r="U100" s="1424"/>
      <c r="V100" s="1425"/>
      <c r="W100" s="1071" t="s">
        <v>300</v>
      </c>
      <c r="X100" s="1071"/>
      <c r="Y100" s="1071"/>
      <c r="Z100" s="1071"/>
      <c r="AA100" s="1071"/>
      <c r="AB100" s="979">
        <f>SUM(AB72:AD99)</f>
        <v>0</v>
      </c>
      <c r="AC100" s="991"/>
      <c r="AD100" s="980"/>
      <c r="AE100" s="1582" t="s">
        <v>991</v>
      </c>
      <c r="AF100" s="1582"/>
      <c r="AG100" s="1582"/>
      <c r="AH100" s="1582"/>
      <c r="AI100" s="1582"/>
      <c r="AJ100" s="1582"/>
      <c r="AK100" s="1582"/>
      <c r="AL100" s="1582"/>
      <c r="AM100" s="1582"/>
      <c r="AN100" s="1155">
        <v>2529</v>
      </c>
      <c r="AO100" s="1155"/>
      <c r="AP100" s="1155"/>
      <c r="AQ100" s="1155"/>
      <c r="AR100" s="1564"/>
      <c r="AS100" s="1565"/>
      <c r="AT100" s="1565"/>
      <c r="AU100" s="1566"/>
      <c r="AV100" s="1071" t="str">
        <f>IF(ISBLANK(AW145),"",AW145)</f>
        <v/>
      </c>
      <c r="AW100" s="1071"/>
      <c r="AX100" s="1071"/>
      <c r="AY100" s="1071"/>
      <c r="AZ100" s="1438"/>
      <c r="BA100" s="1439"/>
      <c r="BB100" s="1439"/>
      <c r="BC100" s="1439"/>
      <c r="BD100" s="1439"/>
      <c r="BE100" s="1439"/>
      <c r="BF100" s="1439"/>
      <c r="BG100" s="1439"/>
      <c r="BH100" s="1440"/>
      <c r="BI100" s="116"/>
      <c r="BJ100" s="116"/>
      <c r="BK100" s="116"/>
    </row>
    <row r="101" spans="2:63" ht="17.100000000000001" customHeight="1" thickBot="1">
      <c r="B101" s="190"/>
      <c r="C101" s="1519"/>
      <c r="D101" s="1456"/>
      <c r="E101" s="1457"/>
      <c r="F101" s="1457"/>
      <c r="G101" s="1457"/>
      <c r="H101" s="1522"/>
      <c r="I101" s="1415"/>
      <c r="J101" s="1415"/>
      <c r="K101" s="1415"/>
      <c r="L101" s="1415"/>
      <c r="M101" s="1415"/>
      <c r="N101" s="1416"/>
      <c r="O101" s="1426"/>
      <c r="P101" s="1227"/>
      <c r="Q101" s="1227"/>
      <c r="R101" s="1227"/>
      <c r="S101" s="1427"/>
      <c r="T101" s="1426"/>
      <c r="U101" s="1227"/>
      <c r="V101" s="1427"/>
      <c r="W101" s="1570"/>
      <c r="X101" s="1570"/>
      <c r="Y101" s="1570"/>
      <c r="Z101" s="1570"/>
      <c r="AA101" s="1570"/>
      <c r="AB101" s="1571"/>
      <c r="AC101" s="1283"/>
      <c r="AD101" s="1572"/>
      <c r="AE101" s="1089" t="s">
        <v>992</v>
      </c>
      <c r="AF101" s="1089"/>
      <c r="AG101" s="1089"/>
      <c r="AH101" s="1089"/>
      <c r="AI101" s="1089"/>
      <c r="AJ101" s="1089"/>
      <c r="AK101" s="1089"/>
      <c r="AL101" s="1089"/>
      <c r="AM101" s="1089"/>
      <c r="AN101" s="1581">
        <v>2530</v>
      </c>
      <c r="AO101" s="1581"/>
      <c r="AP101" s="1581"/>
      <c r="AQ101" s="1581"/>
      <c r="AR101" s="1567"/>
      <c r="AS101" s="1568"/>
      <c r="AT101" s="1568"/>
      <c r="AU101" s="1569"/>
      <c r="AV101" s="1581" t="str">
        <f>IF(ISBLANK(AX145),"",AX145)</f>
        <v/>
      </c>
      <c r="AW101" s="1581"/>
      <c r="AX101" s="1581"/>
      <c r="AY101" s="1581"/>
      <c r="AZ101" s="1441"/>
      <c r="BA101" s="1442"/>
      <c r="BB101" s="1442"/>
      <c r="BC101" s="1442"/>
      <c r="BD101" s="1442"/>
      <c r="BE101" s="1442"/>
      <c r="BF101" s="1442"/>
      <c r="BG101" s="1442"/>
      <c r="BH101" s="1443"/>
      <c r="BI101" s="116"/>
      <c r="BJ101" s="116"/>
      <c r="BK101" s="116"/>
    </row>
    <row r="102" spans="2:63" ht="31.5" customHeight="1" thickBot="1">
      <c r="B102" s="190"/>
      <c r="C102" s="421" t="s">
        <v>993</v>
      </c>
      <c r="D102" s="1351" t="s">
        <v>371</v>
      </c>
      <c r="E102" s="1352"/>
      <c r="F102" s="1352"/>
      <c r="G102" s="1352"/>
      <c r="H102" s="1353"/>
      <c r="I102" s="1493">
        <f>IF(ISBLANK(AV171),"",AV171)</f>
        <v>0</v>
      </c>
      <c r="J102" s="1494"/>
      <c r="K102" s="1494"/>
      <c r="L102" s="1494"/>
      <c r="M102" s="1494"/>
      <c r="N102" s="1495"/>
      <c r="O102" s="1475"/>
      <c r="P102" s="1496"/>
      <c r="Q102" s="1496"/>
      <c r="R102" s="1496"/>
      <c r="S102" s="1372"/>
      <c r="T102" s="1475"/>
      <c r="U102" s="1496"/>
      <c r="V102" s="1372"/>
      <c r="W102" s="1373"/>
      <c r="X102" s="1373"/>
      <c r="Y102" s="1373"/>
      <c r="Z102" s="1373"/>
      <c r="AA102" s="1373"/>
      <c r="AB102" s="1373"/>
      <c r="AC102" s="1373"/>
      <c r="AD102" s="1373"/>
      <c r="AE102" s="1373"/>
      <c r="AF102" s="1373"/>
      <c r="AG102" s="1373"/>
      <c r="AH102" s="1373"/>
      <c r="AI102" s="1373"/>
      <c r="AJ102" s="1373"/>
      <c r="AK102" s="1373"/>
      <c r="AL102" s="1373"/>
      <c r="AM102" s="1373"/>
      <c r="AN102" s="1373"/>
      <c r="AO102" s="1373"/>
      <c r="AP102" s="1373"/>
      <c r="AQ102" s="1373"/>
      <c r="AR102" s="1373"/>
      <c r="AS102" s="1373"/>
      <c r="AT102" s="1373"/>
      <c r="AU102" s="1373"/>
      <c r="AV102" s="1373"/>
      <c r="AW102" s="1373"/>
      <c r="AX102" s="1373"/>
      <c r="AY102" s="1373"/>
      <c r="AZ102" s="1573"/>
      <c r="BA102" s="1573"/>
      <c r="BB102" s="1573"/>
      <c r="BC102" s="1573"/>
      <c r="BD102" s="1573"/>
      <c r="BE102" s="1573"/>
      <c r="BF102" s="1573"/>
      <c r="BG102" s="1573"/>
      <c r="BH102" s="1574"/>
      <c r="BI102" s="116"/>
      <c r="BJ102" s="116"/>
      <c r="BK102" s="116"/>
    </row>
    <row r="103" spans="2:63">
      <c r="B103" s="190"/>
      <c r="C103" s="263"/>
      <c r="D103" s="263" t="s">
        <v>994</v>
      </c>
      <c r="E103" s="263"/>
      <c r="F103" s="263"/>
      <c r="G103" s="263"/>
      <c r="H103" s="263"/>
      <c r="I103" s="263"/>
      <c r="J103" s="263"/>
      <c r="K103" s="263"/>
      <c r="L103" s="263"/>
      <c r="M103" s="263"/>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221"/>
      <c r="AZ103" s="221"/>
      <c r="BA103" s="221"/>
      <c r="BB103" s="221"/>
      <c r="BC103" s="221"/>
      <c r="BD103" s="221"/>
      <c r="BE103" s="221"/>
      <c r="BF103" s="221"/>
      <c r="BG103" s="221"/>
      <c r="BH103" s="221"/>
      <c r="BI103" s="116"/>
      <c r="BJ103" s="116"/>
    </row>
    <row r="104" spans="2:63">
      <c r="B104" s="190"/>
      <c r="C104" s="263" t="s">
        <v>995</v>
      </c>
      <c r="D104" s="342" t="s">
        <v>996</v>
      </c>
      <c r="E104" s="342"/>
      <c r="F104" s="342"/>
      <c r="G104" s="342"/>
      <c r="H104" s="342"/>
      <c r="I104" s="342"/>
      <c r="J104" s="342"/>
      <c r="K104" s="342"/>
      <c r="L104" s="342"/>
      <c r="M104" s="342"/>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16"/>
      <c r="BJ104" s="116"/>
    </row>
    <row r="105" spans="2:63">
      <c r="B105" s="190"/>
      <c r="C105" s="263" t="s">
        <v>997</v>
      </c>
      <c r="D105" s="342" t="s">
        <v>998</v>
      </c>
      <c r="E105" s="342"/>
      <c r="F105" s="342"/>
      <c r="G105" s="342"/>
      <c r="H105" s="342"/>
      <c r="I105" s="342"/>
      <c r="J105" s="342"/>
      <c r="K105" s="342"/>
      <c r="L105" s="342"/>
      <c r="M105" s="342"/>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16"/>
      <c r="BJ105" s="116"/>
    </row>
    <row r="106" spans="2:63">
      <c r="B106" s="190"/>
      <c r="C106" s="263" t="s">
        <v>999</v>
      </c>
      <c r="D106" s="342" t="s">
        <v>1000</v>
      </c>
      <c r="E106" s="342"/>
      <c r="F106" s="342"/>
      <c r="G106" s="342"/>
      <c r="H106" s="342"/>
      <c r="I106" s="342"/>
      <c r="J106" s="342"/>
      <c r="K106" s="342"/>
      <c r="L106" s="342"/>
      <c r="M106" s="342"/>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394" t="str">
        <f>R111</f>
        <v>　　　　　</v>
      </c>
      <c r="BI106" s="116"/>
      <c r="BJ106" s="116"/>
    </row>
    <row r="107" spans="2:63">
      <c r="B107" s="190"/>
      <c r="C107" s="263" t="s">
        <v>1001</v>
      </c>
      <c r="D107" s="342" t="s">
        <v>1002</v>
      </c>
      <c r="E107" s="342"/>
      <c r="F107" s="342"/>
      <c r="G107" s="342"/>
      <c r="H107" s="342"/>
      <c r="I107" s="342"/>
      <c r="J107" s="342"/>
      <c r="K107" s="342"/>
      <c r="L107" s="342"/>
      <c r="M107" s="342"/>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221"/>
      <c r="AZ107" s="337"/>
      <c r="BA107" s="337"/>
      <c r="BB107" s="337"/>
      <c r="BC107" s="337"/>
      <c r="BD107" s="337"/>
      <c r="BE107" s="337"/>
      <c r="BF107" s="337"/>
      <c r="BG107" s="337"/>
      <c r="BH107" s="221"/>
      <c r="BI107" s="116"/>
      <c r="BJ107" s="116"/>
    </row>
    <row r="108" spans="2:63" ht="24.75" customHeight="1">
      <c r="B108" s="190"/>
      <c r="C108" s="190"/>
      <c r="D108" s="349"/>
      <c r="E108" s="221"/>
      <c r="F108" s="252"/>
      <c r="G108" s="252"/>
      <c r="H108" s="252"/>
      <c r="I108" s="252"/>
      <c r="J108" s="252"/>
      <c r="K108" s="252"/>
      <c r="L108" s="252"/>
      <c r="M108" s="252"/>
      <c r="N108" s="252"/>
      <c r="O108" s="252"/>
      <c r="P108" s="221"/>
      <c r="Q108" s="252"/>
      <c r="R108" s="252"/>
      <c r="S108" s="252"/>
      <c r="T108" s="252"/>
      <c r="U108" s="252"/>
      <c r="V108" s="253" t="s">
        <v>672</v>
      </c>
      <c r="W108" s="252"/>
      <c r="X108" s="221"/>
      <c r="Y108" s="252"/>
      <c r="Z108" s="252"/>
      <c r="AA108" s="252"/>
      <c r="AB108" s="252"/>
      <c r="AC108" s="252"/>
      <c r="AD108" s="252"/>
      <c r="AE108" s="252"/>
      <c r="AF108" s="252"/>
      <c r="AG108" s="252"/>
      <c r="AH108" s="252"/>
      <c r="AI108" s="252"/>
      <c r="AJ108" s="252"/>
      <c r="AK108" s="252"/>
      <c r="AL108" s="252"/>
      <c r="AM108" s="252"/>
      <c r="AN108" s="252"/>
      <c r="AO108" s="190"/>
      <c r="AP108" s="190"/>
      <c r="AQ108" s="190"/>
      <c r="AR108" s="221"/>
      <c r="AS108" s="221"/>
      <c r="AT108" s="221"/>
      <c r="AU108" s="221"/>
      <c r="AV108" s="221"/>
      <c r="AW108" s="221"/>
      <c r="AX108" s="422"/>
      <c r="AY108" s="423" t="s">
        <v>1003</v>
      </c>
      <c r="AZ108" s="423"/>
      <c r="BA108" s="423"/>
      <c r="BB108" s="423"/>
      <c r="BC108" s="423"/>
      <c r="BD108" s="423"/>
      <c r="BE108" s="424"/>
      <c r="BF108" s="221"/>
      <c r="BG108" s="190"/>
      <c r="BH108" s="190"/>
      <c r="BI108" s="116"/>
      <c r="BJ108" s="116"/>
    </row>
    <row r="109" spans="2:63" ht="18.75" customHeight="1">
      <c r="B109" s="190"/>
      <c r="C109" s="349"/>
      <c r="D109" s="349"/>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190"/>
      <c r="AP109" s="190"/>
      <c r="AQ109" s="190"/>
      <c r="AR109" s="221"/>
      <c r="AS109" s="221"/>
      <c r="AT109" s="221"/>
      <c r="AU109" s="221"/>
      <c r="AV109" s="221"/>
      <c r="AW109" s="221"/>
      <c r="AX109" s="221"/>
      <c r="AY109" s="221"/>
      <c r="AZ109" s="221"/>
      <c r="BA109" s="221"/>
      <c r="BB109" s="221"/>
      <c r="BC109" s="221"/>
      <c r="BD109" s="221"/>
      <c r="BE109" s="221"/>
      <c r="BF109" s="221"/>
      <c r="BG109" s="190"/>
      <c r="BH109" s="190"/>
      <c r="BI109" s="116"/>
      <c r="BJ109" s="116"/>
    </row>
    <row r="110" spans="2:63" ht="18.95" customHeight="1">
      <c r="B110" s="190"/>
      <c r="C110" s="349"/>
      <c r="D110" s="349"/>
      <c r="E110" s="349"/>
      <c r="F110" s="349"/>
      <c r="G110" s="349"/>
      <c r="H110" s="349"/>
      <c r="I110" s="349"/>
      <c r="J110" s="349"/>
      <c r="K110" s="349"/>
      <c r="L110" s="349"/>
      <c r="M110" s="349"/>
      <c r="N110" s="349"/>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16"/>
      <c r="BJ110" s="116"/>
    </row>
    <row r="111" spans="2:63" ht="18.95" customHeight="1">
      <c r="B111" s="190"/>
      <c r="C111" s="257"/>
      <c r="D111" s="257"/>
      <c r="E111" s="190"/>
      <c r="F111" s="1212" t="s">
        <v>673</v>
      </c>
      <c r="G111" s="1212"/>
      <c r="H111" s="1212"/>
      <c r="I111" s="1575" t="s">
        <v>2600</v>
      </c>
      <c r="J111" s="1575"/>
      <c r="K111" s="1575"/>
      <c r="L111" s="1576" t="s">
        <v>674</v>
      </c>
      <c r="M111" s="1576"/>
      <c r="N111" s="1576"/>
      <c r="O111" s="1576"/>
      <c r="P111" s="1576"/>
      <c r="Q111" s="1576"/>
      <c r="R111" s="1577" t="s">
        <v>2521</v>
      </c>
      <c r="S111" s="1578"/>
      <c r="T111" s="1578"/>
      <c r="U111" s="1578"/>
      <c r="V111" s="1578"/>
      <c r="W111" s="1578"/>
      <c r="X111" s="1578"/>
      <c r="Y111" s="1578"/>
      <c r="Z111" s="1579"/>
      <c r="AA111" s="1580" t="s">
        <v>675</v>
      </c>
      <c r="AB111" s="1576"/>
      <c r="AC111" s="1576"/>
      <c r="AD111" s="1576"/>
      <c r="AE111" s="1576"/>
      <c r="AF111" s="1576"/>
      <c r="AG111" s="1576"/>
      <c r="AH111" s="1576" t="s">
        <v>17</v>
      </c>
      <c r="AI111" s="1576"/>
      <c r="AJ111" s="1576"/>
      <c r="AK111" s="1576"/>
      <c r="AL111" s="1576"/>
      <c r="AM111" s="1576"/>
      <c r="AN111" s="1576"/>
      <c r="AO111" s="1576"/>
      <c r="AP111" s="1576"/>
      <c r="AQ111" s="1576" t="s">
        <v>1004</v>
      </c>
      <c r="AR111" s="1576"/>
      <c r="AS111" s="1576"/>
      <c r="AT111" s="1576"/>
      <c r="AU111" s="1576"/>
      <c r="AV111" s="1576"/>
      <c r="AW111" s="1576"/>
      <c r="AX111" s="1576"/>
      <c r="AY111" s="1576"/>
      <c r="AZ111" s="1576"/>
      <c r="BA111" s="1576"/>
      <c r="BB111" s="1576"/>
      <c r="BC111" s="1576"/>
      <c r="BD111" s="1576"/>
      <c r="BE111" s="1576"/>
      <c r="BF111" s="1576"/>
      <c r="BG111" s="190"/>
      <c r="BH111" s="190"/>
      <c r="BI111" s="116"/>
      <c r="BJ111" s="116"/>
    </row>
    <row r="112" spans="2:63" ht="18.95" customHeight="1">
      <c r="B112" s="190"/>
      <c r="C112" s="190"/>
      <c r="D112" s="304"/>
      <c r="E112" s="304"/>
      <c r="F112" s="304"/>
      <c r="G112" s="304"/>
      <c r="H112" s="304"/>
      <c r="I112" s="304"/>
      <c r="J112" s="304"/>
      <c r="K112" s="304"/>
      <c r="L112" s="304"/>
      <c r="M112" s="304"/>
      <c r="N112" s="304"/>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16"/>
      <c r="BJ112" s="116"/>
    </row>
    <row r="113" spans="2:62" ht="18.95" customHeight="1">
      <c r="B113" s="190"/>
      <c r="C113" s="190"/>
      <c r="D113" s="330"/>
      <c r="E113" s="330"/>
      <c r="F113" s="1594" t="s">
        <v>677</v>
      </c>
      <c r="G113" s="1594"/>
      <c r="H113" s="1594"/>
      <c r="I113" s="1594"/>
      <c r="J113" s="1594"/>
      <c r="K113" s="1594"/>
      <c r="L113" s="1594"/>
      <c r="M113" s="1594"/>
      <c r="N113" s="1594"/>
      <c r="O113" s="1594"/>
      <c r="P113" s="1594"/>
      <c r="Q113" s="1594"/>
      <c r="R113" s="1594"/>
      <c r="S113" s="1594"/>
      <c r="T113" s="1594"/>
      <c r="U113" s="1594"/>
      <c r="V113" s="1594"/>
      <c r="W113" s="1594"/>
      <c r="X113" s="1594"/>
      <c r="Y113" s="1594"/>
      <c r="Z113" s="1594"/>
      <c r="AA113" s="1594"/>
      <c r="AB113" s="1594"/>
      <c r="AC113" s="1594"/>
      <c r="AD113" s="1594"/>
      <c r="AE113" s="1594"/>
      <c r="AF113" s="1594"/>
      <c r="AG113" s="1594"/>
      <c r="AH113" s="1594"/>
      <c r="AI113" s="1594"/>
      <c r="AJ113" s="1594"/>
      <c r="AK113" s="1594"/>
      <c r="AL113" s="1594"/>
      <c r="AM113" s="1594"/>
      <c r="AN113" s="1594"/>
      <c r="AO113" s="1594"/>
      <c r="AP113" s="1594"/>
      <c r="AQ113" s="190"/>
      <c r="AR113" s="190"/>
      <c r="AS113" s="190"/>
      <c r="AT113" s="190"/>
      <c r="AU113" s="190"/>
      <c r="AV113" s="190"/>
      <c r="AW113" s="190"/>
      <c r="AX113" s="190"/>
      <c r="AY113" s="190"/>
      <c r="AZ113" s="190"/>
      <c r="BA113" s="190"/>
      <c r="BB113" s="190"/>
      <c r="BC113" s="190"/>
      <c r="BD113" s="190"/>
      <c r="BE113" s="190"/>
      <c r="BF113" s="190"/>
      <c r="BG113" s="190"/>
      <c r="BH113" s="190"/>
      <c r="BI113" s="116"/>
      <c r="BJ113" s="116"/>
    </row>
    <row r="114" spans="2:62" ht="18.95" customHeight="1">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16"/>
      <c r="BJ114" s="116"/>
    </row>
    <row r="115" spans="2:62" ht="18.95" customHeight="1">
      <c r="B115" s="258"/>
      <c r="C115" s="190"/>
      <c r="D115" s="425"/>
      <c r="E115" s="425"/>
      <c r="F115" s="259"/>
      <c r="G115" s="1595" t="str">
        <f>IF(ISBLANK('02入力票（その２）'!$G$168),"年　　　月　　　日",'02入力票（その２）'!$G$168)</f>
        <v>年　　　月　　　日</v>
      </c>
      <c r="H115" s="1595"/>
      <c r="I115" s="1595"/>
      <c r="J115" s="1595"/>
      <c r="K115" s="1595"/>
      <c r="L115" s="1595"/>
      <c r="M115" s="1595"/>
      <c r="N115" s="1595"/>
      <c r="O115" s="1595"/>
      <c r="P115" s="1595"/>
      <c r="Q115" s="1595"/>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t="s">
        <v>678</v>
      </c>
      <c r="AU115" s="190"/>
      <c r="AV115" s="190"/>
      <c r="AW115" s="190"/>
      <c r="AX115" s="190"/>
      <c r="AY115" s="190"/>
      <c r="AZ115" s="190"/>
      <c r="BA115" s="190"/>
      <c r="BB115" s="190"/>
      <c r="BC115" s="190"/>
      <c r="BD115" s="190"/>
      <c r="BE115" s="190"/>
      <c r="BF115" s="190"/>
      <c r="BG115" s="190"/>
      <c r="BH115" s="190"/>
      <c r="BI115" s="116"/>
      <c r="BJ115" s="116"/>
    </row>
    <row r="116" spans="2:62" ht="27" customHeight="1">
      <c r="B116" s="258"/>
      <c r="C116" s="426"/>
      <c r="D116" s="426"/>
      <c r="E116" s="426"/>
      <c r="F116" s="1217" t="str">
        <f>VLOOKUP($R$111,$C$342:$E$354,2,FALSE)</f>
        <v>　　　</v>
      </c>
      <c r="G116" s="1218"/>
      <c r="H116" s="1218"/>
      <c r="I116" s="1218"/>
      <c r="J116" s="1218"/>
      <c r="K116" s="1218"/>
      <c r="L116" s="1218"/>
      <c r="M116" s="1218"/>
      <c r="N116" s="1218"/>
      <c r="O116" s="1218"/>
      <c r="P116" s="1218"/>
      <c r="Q116" s="1218"/>
      <c r="R116" s="1218"/>
      <c r="S116" s="1218"/>
      <c r="T116" s="1218"/>
      <c r="U116" s="1218"/>
      <c r="V116" s="1218"/>
      <c r="W116" s="1218"/>
      <c r="X116" s="1173" t="s">
        <v>679</v>
      </c>
      <c r="Y116" s="1173"/>
      <c r="Z116" s="1102"/>
      <c r="AA116" s="221"/>
      <c r="AB116" s="190"/>
      <c r="AC116" s="190"/>
      <c r="AD116" s="190"/>
      <c r="AE116" s="190"/>
      <c r="AF116" s="190"/>
      <c r="AG116" s="190"/>
      <c r="AH116" s="190"/>
      <c r="AI116" s="190"/>
      <c r="AJ116" s="190"/>
      <c r="AK116" s="190"/>
      <c r="AL116" s="190"/>
      <c r="AM116" s="190"/>
      <c r="AN116" s="190"/>
      <c r="AO116" s="190"/>
      <c r="AP116" s="190"/>
      <c r="AQ116" s="190"/>
      <c r="AR116" s="190"/>
      <c r="AS116" s="190"/>
      <c r="AT116" s="221"/>
      <c r="AU116" s="221"/>
      <c r="AV116" s="1101" t="str">
        <f>'02入力票（その２）'!I10</f>
        <v>　</v>
      </c>
      <c r="AW116" s="1173"/>
      <c r="AX116" s="1102"/>
      <c r="AY116" s="1101" t="s">
        <v>384</v>
      </c>
      <c r="AZ116" s="1173"/>
      <c r="BA116" s="1173"/>
      <c r="BB116" s="1173"/>
      <c r="BC116" s="1173"/>
      <c r="BD116" s="1173"/>
      <c r="BE116" s="1173"/>
      <c r="BF116" s="1102"/>
      <c r="BG116" s="190"/>
      <c r="BH116" s="190"/>
      <c r="BI116" s="116"/>
      <c r="BJ116" s="116"/>
    </row>
    <row r="117" spans="2:62" ht="27" customHeight="1">
      <c r="B117" s="263"/>
      <c r="C117" s="190"/>
      <c r="D117" s="190"/>
      <c r="E117" s="190"/>
      <c r="F117" s="190"/>
      <c r="G117" s="190"/>
      <c r="H117" s="190"/>
      <c r="I117" s="190"/>
      <c r="J117" s="190"/>
      <c r="K117" s="190"/>
      <c r="L117" s="190"/>
      <c r="M117" s="190"/>
      <c r="N117" s="190"/>
      <c r="O117" s="190"/>
      <c r="P117" s="190"/>
      <c r="Q117" s="190"/>
      <c r="R117" s="190"/>
      <c r="S117" s="190"/>
      <c r="T117" s="221"/>
      <c r="U117" s="221"/>
      <c r="V117" s="190"/>
      <c r="W117" s="190"/>
      <c r="X117" s="221"/>
      <c r="Y117" s="221"/>
      <c r="Z117" s="221"/>
      <c r="AA117" s="221"/>
      <c r="AB117" s="269"/>
      <c r="AC117" s="190"/>
      <c r="AD117" s="190"/>
      <c r="AE117" s="190"/>
      <c r="AF117" s="190"/>
      <c r="AG117" s="190"/>
      <c r="AH117" s="190"/>
      <c r="AI117" s="190"/>
      <c r="AJ117" s="190"/>
      <c r="AK117" s="190"/>
      <c r="AL117" s="190"/>
      <c r="AM117" s="190"/>
      <c r="AN117" s="190"/>
      <c r="AO117" s="190"/>
      <c r="AP117" s="190"/>
      <c r="AQ117" s="190"/>
      <c r="AR117" s="190"/>
      <c r="AS117" s="190"/>
      <c r="AT117" s="221"/>
      <c r="AU117" s="221"/>
      <c r="AV117" s="1101" t="str">
        <f>'02入力票（その２）'!I11</f>
        <v>　</v>
      </c>
      <c r="AW117" s="1173"/>
      <c r="AX117" s="1102"/>
      <c r="AY117" s="1101" t="s">
        <v>385</v>
      </c>
      <c r="AZ117" s="1173"/>
      <c r="BA117" s="1173"/>
      <c r="BB117" s="1173"/>
      <c r="BC117" s="1173"/>
      <c r="BD117" s="1173"/>
      <c r="BE117" s="1173"/>
      <c r="BF117" s="1102"/>
      <c r="BG117" s="190"/>
      <c r="BH117" s="190"/>
      <c r="BI117" s="116"/>
      <c r="BJ117" s="116"/>
    </row>
    <row r="118" spans="2:62" ht="21.75" customHeight="1">
      <c r="B118" s="258"/>
      <c r="C118" s="1098" t="s">
        <v>680</v>
      </c>
      <c r="D118" s="1098"/>
      <c r="E118" s="1098"/>
      <c r="F118" s="1098"/>
      <c r="G118" s="1098"/>
      <c r="H118" s="1098"/>
      <c r="I118" s="1098"/>
      <c r="J118" s="1098"/>
      <c r="K118" s="1098"/>
      <c r="L118" s="252"/>
      <c r="M118" s="252"/>
      <c r="N118" s="337"/>
      <c r="O118" s="427"/>
      <c r="P118" s="1328" t="str">
        <f>'02入力票（その２）'!I12</f>
        <v/>
      </c>
      <c r="Q118" s="1329"/>
      <c r="R118" s="1329"/>
      <c r="S118" s="1329"/>
      <c r="T118" s="1329"/>
      <c r="U118" s="1329"/>
      <c r="V118" s="1330"/>
      <c r="W118" s="221"/>
      <c r="X118" s="221"/>
      <c r="Y118" s="221"/>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16"/>
      <c r="BJ118" s="116"/>
    </row>
    <row r="119" spans="2:62" ht="18.95" customHeight="1">
      <c r="B119" s="263"/>
      <c r="C119" s="267"/>
      <c r="D119" s="267"/>
      <c r="E119" s="268"/>
      <c r="F119" s="278"/>
      <c r="G119" s="268"/>
      <c r="H119" s="268"/>
      <c r="I119" s="268"/>
      <c r="J119" s="268"/>
      <c r="K119" s="268"/>
      <c r="L119" s="268"/>
      <c r="M119" s="268"/>
      <c r="N119" s="268"/>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16"/>
      <c r="BJ119" s="116"/>
    </row>
    <row r="120" spans="2:62" ht="18.95" customHeight="1">
      <c r="B120" s="258"/>
      <c r="C120" s="1098" t="s">
        <v>878</v>
      </c>
      <c r="D120" s="1098"/>
      <c r="E120" s="1098"/>
      <c r="F120" s="1098"/>
      <c r="G120" s="1098"/>
      <c r="H120" s="1098"/>
      <c r="I120" s="1098"/>
      <c r="J120" s="1098"/>
      <c r="K120" s="1098"/>
      <c r="L120" s="252"/>
      <c r="M120" s="252"/>
      <c r="N120" s="252"/>
      <c r="O120" s="190"/>
      <c r="P120" s="1591" t="str">
        <f>CONCATENATE('02入力票（その２）'!I15,'02入力票（その２）'!I17,'02入力票（その２）'!I19)</f>
        <v>自動入力</v>
      </c>
      <c r="Q120" s="1592"/>
      <c r="R120" s="1592"/>
      <c r="S120" s="1592"/>
      <c r="T120" s="1592"/>
      <c r="U120" s="1592"/>
      <c r="V120" s="1592"/>
      <c r="W120" s="1592"/>
      <c r="X120" s="1592"/>
      <c r="Y120" s="1592"/>
      <c r="Z120" s="1592"/>
      <c r="AA120" s="1592"/>
      <c r="AB120" s="1592"/>
      <c r="AC120" s="1592"/>
      <c r="AD120" s="1592"/>
      <c r="AE120" s="1592"/>
      <c r="AF120" s="1592"/>
      <c r="AG120" s="1592"/>
      <c r="AH120" s="1592"/>
      <c r="AI120" s="1592"/>
      <c r="AJ120" s="1592"/>
      <c r="AK120" s="1592"/>
      <c r="AL120" s="1592"/>
      <c r="AM120" s="1592"/>
      <c r="AN120" s="1592"/>
      <c r="AO120" s="1592"/>
      <c r="AP120" s="1592"/>
      <c r="AQ120" s="1592"/>
      <c r="AR120" s="1592"/>
      <c r="AS120" s="1592"/>
      <c r="AT120" s="1592"/>
      <c r="AU120" s="1592"/>
      <c r="AV120" s="1592"/>
      <c r="AW120" s="1592"/>
      <c r="AX120" s="1592"/>
      <c r="AY120" s="1592"/>
      <c r="AZ120" s="1592"/>
      <c r="BA120" s="1592"/>
      <c r="BB120" s="1592"/>
      <c r="BC120" s="1592"/>
      <c r="BD120" s="1592"/>
      <c r="BE120" s="1592"/>
      <c r="BF120" s="1593"/>
      <c r="BG120" s="190"/>
      <c r="BH120" s="190"/>
      <c r="BI120" s="116"/>
      <c r="BJ120" s="116"/>
    </row>
    <row r="121" spans="2:62" ht="30" customHeight="1">
      <c r="B121" s="273"/>
      <c r="C121" s="1098" t="s">
        <v>681</v>
      </c>
      <c r="D121" s="1098"/>
      <c r="E121" s="1098"/>
      <c r="F121" s="1098"/>
      <c r="G121" s="1098"/>
      <c r="H121" s="1098"/>
      <c r="I121" s="1098"/>
      <c r="J121" s="1098"/>
      <c r="K121" s="1098"/>
      <c r="L121" s="252"/>
      <c r="M121" s="252"/>
      <c r="N121" s="252"/>
      <c r="O121" s="190"/>
      <c r="P121" s="1583" t="str">
        <f>CONCATENATE('02入力票（その２）'!I14,'02入力票（その２）'!I16,'02入力票（その２）'!I18)</f>
        <v>※　選択してください。</v>
      </c>
      <c r="Q121" s="1584"/>
      <c r="R121" s="1584"/>
      <c r="S121" s="1584"/>
      <c r="T121" s="1584"/>
      <c r="U121" s="1584"/>
      <c r="V121" s="1584"/>
      <c r="W121" s="1584"/>
      <c r="X121" s="1584"/>
      <c r="Y121" s="1584"/>
      <c r="Z121" s="1584"/>
      <c r="AA121" s="1584"/>
      <c r="AB121" s="1584"/>
      <c r="AC121" s="1584"/>
      <c r="AD121" s="1584"/>
      <c r="AE121" s="1584"/>
      <c r="AF121" s="1584"/>
      <c r="AG121" s="1584"/>
      <c r="AH121" s="1584"/>
      <c r="AI121" s="1584"/>
      <c r="AJ121" s="1584"/>
      <c r="AK121" s="1584"/>
      <c r="AL121" s="1584"/>
      <c r="AM121" s="1584"/>
      <c r="AN121" s="1584"/>
      <c r="AO121" s="1584"/>
      <c r="AP121" s="1584"/>
      <c r="AQ121" s="1585" t="str">
        <f>'02入力票（その２）'!I20</f>
        <v/>
      </c>
      <c r="AR121" s="1585"/>
      <c r="AS121" s="1585"/>
      <c r="AT121" s="1585"/>
      <c r="AU121" s="1585"/>
      <c r="AV121" s="1585"/>
      <c r="AW121" s="1585"/>
      <c r="AX121" s="1585"/>
      <c r="AY121" s="1585"/>
      <c r="AZ121" s="1585"/>
      <c r="BA121" s="1585"/>
      <c r="BB121" s="1585"/>
      <c r="BC121" s="1585"/>
      <c r="BD121" s="1585"/>
      <c r="BE121" s="1585"/>
      <c r="BF121" s="1586"/>
      <c r="BG121" s="190"/>
      <c r="BH121" s="190"/>
      <c r="BI121" s="116"/>
      <c r="BJ121" s="116"/>
    </row>
    <row r="122" spans="2:62" ht="18.95" customHeight="1">
      <c r="B122" s="263"/>
      <c r="C122" s="267"/>
      <c r="D122" s="267"/>
      <c r="E122" s="268"/>
      <c r="F122" s="278"/>
      <c r="G122" s="268"/>
      <c r="H122" s="268"/>
      <c r="I122" s="268"/>
      <c r="J122" s="268"/>
      <c r="K122" s="268"/>
      <c r="L122" s="268"/>
      <c r="M122" s="268"/>
      <c r="N122" s="268"/>
      <c r="O122" s="190"/>
      <c r="P122" s="190"/>
      <c r="Q122" s="190"/>
      <c r="R122" s="190"/>
      <c r="S122" s="190"/>
      <c r="T122" s="190"/>
      <c r="U122" s="190"/>
      <c r="V122" s="279"/>
      <c r="W122" s="279"/>
      <c r="X122" s="279"/>
      <c r="Y122" s="279"/>
      <c r="Z122" s="279"/>
      <c r="AA122" s="279"/>
      <c r="AB122" s="279"/>
      <c r="AC122" s="279"/>
      <c r="AD122" s="279"/>
      <c r="AE122" s="279"/>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16"/>
      <c r="BJ122" s="116"/>
    </row>
    <row r="123" spans="2:62" ht="18.95" customHeight="1">
      <c r="B123" s="258"/>
      <c r="C123" s="1098" t="s">
        <v>1005</v>
      </c>
      <c r="D123" s="1098"/>
      <c r="E123" s="1098"/>
      <c r="F123" s="1098"/>
      <c r="G123" s="1098"/>
      <c r="H123" s="1098"/>
      <c r="I123" s="1098"/>
      <c r="J123" s="1098"/>
      <c r="K123" s="1098"/>
      <c r="L123" s="252"/>
      <c r="M123" s="252"/>
      <c r="N123" s="252"/>
      <c r="O123" s="190"/>
      <c r="P123" s="1587" t="str">
        <f>'02入力票（その２）'!I22</f>
        <v/>
      </c>
      <c r="Q123" s="1588"/>
      <c r="R123" s="1588"/>
      <c r="S123" s="1588"/>
      <c r="T123" s="1588"/>
      <c r="U123" s="1588"/>
      <c r="V123" s="1588"/>
      <c r="W123" s="1588"/>
      <c r="X123" s="1588"/>
      <c r="Y123" s="1588"/>
      <c r="Z123" s="1588"/>
      <c r="AA123" s="1588"/>
      <c r="AB123" s="1588"/>
      <c r="AC123" s="1588"/>
      <c r="AD123" s="1588"/>
      <c r="AE123" s="1588"/>
      <c r="AF123" s="1588"/>
      <c r="AG123" s="1588"/>
      <c r="AH123" s="1588"/>
      <c r="AI123" s="1588"/>
      <c r="AJ123" s="1588"/>
      <c r="AK123" s="1588"/>
      <c r="AL123" s="1588"/>
      <c r="AM123" s="1588"/>
      <c r="AN123" s="1588"/>
      <c r="AO123" s="1588"/>
      <c r="AP123" s="1589"/>
      <c r="AQ123" s="190"/>
      <c r="AR123" s="190"/>
      <c r="AS123" s="190"/>
      <c r="AT123" s="190"/>
      <c r="AU123" s="190"/>
      <c r="AV123" s="190"/>
      <c r="AW123" s="190"/>
      <c r="AX123" s="190"/>
      <c r="AY123" s="190"/>
      <c r="AZ123" s="190"/>
      <c r="BA123" s="190"/>
      <c r="BB123" s="190"/>
      <c r="BC123" s="190"/>
      <c r="BD123" s="190"/>
      <c r="BE123" s="190"/>
      <c r="BF123" s="190"/>
      <c r="BG123" s="190"/>
      <c r="BH123" s="190"/>
      <c r="BI123" s="116"/>
      <c r="BJ123" s="116"/>
    </row>
    <row r="124" spans="2:62" ht="30" customHeight="1">
      <c r="B124" s="283"/>
      <c r="C124" s="1098" t="s">
        <v>611</v>
      </c>
      <c r="D124" s="1098"/>
      <c r="E124" s="1098"/>
      <c r="F124" s="1098"/>
      <c r="G124" s="1098"/>
      <c r="H124" s="1098"/>
      <c r="I124" s="1098"/>
      <c r="J124" s="1098"/>
      <c r="K124" s="1098"/>
      <c r="L124" s="252"/>
      <c r="M124" s="252"/>
      <c r="N124" s="252"/>
      <c r="O124" s="190"/>
      <c r="P124" s="1323" t="str">
        <f>'02入力票（その２）'!I21</f>
        <v/>
      </c>
      <c r="Q124" s="1324"/>
      <c r="R124" s="1324"/>
      <c r="S124" s="1324"/>
      <c r="T124" s="1324"/>
      <c r="U124" s="1324"/>
      <c r="V124" s="1324"/>
      <c r="W124" s="1324"/>
      <c r="X124" s="1324"/>
      <c r="Y124" s="1324"/>
      <c r="Z124" s="1324"/>
      <c r="AA124" s="1324"/>
      <c r="AB124" s="1324"/>
      <c r="AC124" s="1324"/>
      <c r="AD124" s="1324"/>
      <c r="AE124" s="1324"/>
      <c r="AF124" s="1324"/>
      <c r="AG124" s="1324"/>
      <c r="AH124" s="1324"/>
      <c r="AI124" s="1324"/>
      <c r="AJ124" s="1324"/>
      <c r="AK124" s="1324"/>
      <c r="AL124" s="1324"/>
      <c r="AM124" s="1324"/>
      <c r="AN124" s="1324"/>
      <c r="AO124" s="1324"/>
      <c r="AP124" s="1590"/>
      <c r="AQ124" s="190"/>
      <c r="AR124" s="190"/>
      <c r="AS124" s="190"/>
      <c r="AT124" s="190"/>
      <c r="AU124" s="190"/>
      <c r="AV124" s="190"/>
      <c r="AW124" s="190"/>
      <c r="AX124" s="190"/>
      <c r="AY124" s="190"/>
      <c r="AZ124" s="190"/>
      <c r="BA124" s="190"/>
      <c r="BB124" s="190"/>
      <c r="BC124" s="190"/>
      <c r="BD124" s="190"/>
      <c r="BE124" s="190"/>
      <c r="BF124" s="190"/>
      <c r="BG124" s="190"/>
      <c r="BH124" s="190"/>
      <c r="BI124" s="116"/>
      <c r="BJ124" s="116"/>
    </row>
    <row r="125" spans="2:62" ht="18.95" customHeight="1">
      <c r="B125" s="263"/>
      <c r="C125" s="267"/>
      <c r="D125" s="267"/>
      <c r="E125" s="268"/>
      <c r="F125" s="278"/>
      <c r="G125" s="268"/>
      <c r="H125" s="268"/>
      <c r="I125" s="268"/>
      <c r="J125" s="268"/>
      <c r="K125" s="268"/>
      <c r="L125" s="268"/>
      <c r="M125" s="268"/>
      <c r="N125" s="268"/>
      <c r="O125" s="190"/>
      <c r="P125" s="190"/>
      <c r="Q125" s="190"/>
      <c r="R125" s="190"/>
      <c r="S125" s="190"/>
      <c r="T125" s="190"/>
      <c r="U125" s="190"/>
      <c r="V125" s="279"/>
      <c r="W125" s="279"/>
      <c r="X125" s="279"/>
      <c r="Y125" s="279"/>
      <c r="Z125" s="279"/>
      <c r="AA125" s="279"/>
      <c r="AB125" s="279"/>
      <c r="AC125" s="279"/>
      <c r="AD125" s="279"/>
      <c r="AE125" s="279"/>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16"/>
      <c r="BJ125" s="116"/>
    </row>
    <row r="126" spans="2:62" ht="18.95" customHeight="1">
      <c r="B126" s="258"/>
      <c r="C126" s="1098" t="s">
        <v>878</v>
      </c>
      <c r="D126" s="1098"/>
      <c r="E126" s="1098"/>
      <c r="F126" s="1098"/>
      <c r="G126" s="1098"/>
      <c r="H126" s="1098"/>
      <c r="I126" s="1098"/>
      <c r="J126" s="1098"/>
      <c r="K126" s="1098"/>
      <c r="L126" s="252"/>
      <c r="M126" s="252"/>
      <c r="N126" s="252"/>
      <c r="O126" s="190"/>
      <c r="P126" s="1610" t="s">
        <v>682</v>
      </c>
      <c r="Q126" s="1610"/>
      <c r="R126" s="1610"/>
      <c r="S126" s="1610"/>
      <c r="T126" s="1610"/>
      <c r="U126" s="1610"/>
      <c r="V126" s="1610"/>
      <c r="W126" s="1610"/>
      <c r="X126" s="290"/>
      <c r="Y126" s="185"/>
      <c r="Z126" s="190"/>
      <c r="AA126" s="190"/>
      <c r="AB126" s="190"/>
      <c r="AC126" s="1602" t="str">
        <f>'02入力票（その２）'!I25</f>
        <v/>
      </c>
      <c r="AD126" s="1603"/>
      <c r="AE126" s="1603"/>
      <c r="AF126" s="1603"/>
      <c r="AG126" s="1603"/>
      <c r="AH126" s="1603"/>
      <c r="AI126" s="1603"/>
      <c r="AJ126" s="1603"/>
      <c r="AK126" s="1603"/>
      <c r="AL126" s="1603"/>
      <c r="AM126" s="1603"/>
      <c r="AN126" s="1604"/>
      <c r="AO126" s="190"/>
      <c r="AP126" s="190"/>
      <c r="AQ126" s="190"/>
      <c r="AR126" s="190"/>
      <c r="AS126" s="190"/>
      <c r="AT126" s="190"/>
      <c r="AU126" s="190"/>
      <c r="AV126" s="221"/>
      <c r="AW126" s="293"/>
      <c r="AX126" s="293"/>
      <c r="AY126" s="293"/>
      <c r="AZ126" s="190"/>
      <c r="BA126" s="190"/>
      <c r="BB126" s="190"/>
      <c r="BC126" s="190"/>
      <c r="BD126" s="190"/>
      <c r="BE126" s="190"/>
      <c r="BF126" s="190"/>
      <c r="BG126" s="190"/>
      <c r="BH126" s="190"/>
      <c r="BI126" s="116"/>
      <c r="BJ126" s="116"/>
    </row>
    <row r="127" spans="2:62" ht="30" customHeight="1">
      <c r="B127" s="283"/>
      <c r="C127" s="1098" t="s">
        <v>684</v>
      </c>
      <c r="D127" s="1098"/>
      <c r="E127" s="1098"/>
      <c r="F127" s="1098"/>
      <c r="G127" s="1098"/>
      <c r="H127" s="1098"/>
      <c r="I127" s="1098"/>
      <c r="J127" s="1098"/>
      <c r="K127" s="1098"/>
      <c r="L127" s="252"/>
      <c r="M127" s="252"/>
      <c r="N127" s="252"/>
      <c r="O127" s="190"/>
      <c r="P127" s="1596" t="str">
        <f>'02入力票（その２）'!I23</f>
        <v/>
      </c>
      <c r="Q127" s="1597"/>
      <c r="R127" s="1597"/>
      <c r="S127" s="1597"/>
      <c r="T127" s="1597"/>
      <c r="U127" s="1597"/>
      <c r="V127" s="1597"/>
      <c r="W127" s="1598"/>
      <c r="X127" s="1120" t="s">
        <v>685</v>
      </c>
      <c r="Y127" s="1610"/>
      <c r="Z127" s="1610"/>
      <c r="AA127" s="1610"/>
      <c r="AB127" s="1610"/>
      <c r="AC127" s="1611" t="str">
        <f>'02入力票（その２）'!I24</f>
        <v/>
      </c>
      <c r="AD127" s="1612"/>
      <c r="AE127" s="1612"/>
      <c r="AF127" s="1612"/>
      <c r="AG127" s="1612"/>
      <c r="AH127" s="1612"/>
      <c r="AI127" s="1612"/>
      <c r="AJ127" s="1612"/>
      <c r="AK127" s="1612"/>
      <c r="AL127" s="1612"/>
      <c r="AM127" s="1612"/>
      <c r="AN127" s="1613"/>
      <c r="AO127" s="190"/>
      <c r="AP127" s="190"/>
      <c r="AQ127" s="190"/>
      <c r="AR127" s="293" t="s">
        <v>683</v>
      </c>
      <c r="AS127" s="293"/>
      <c r="AT127" s="293"/>
      <c r="AU127" s="293"/>
      <c r="AV127" s="293"/>
      <c r="AW127" s="293"/>
      <c r="AX127" s="293"/>
      <c r="AY127" s="293"/>
      <c r="AZ127" s="190"/>
      <c r="BA127" s="190"/>
      <c r="BB127" s="190"/>
      <c r="BC127" s="190"/>
      <c r="BD127" s="190"/>
      <c r="BE127" s="190"/>
      <c r="BF127" s="190"/>
      <c r="BG127" s="190"/>
      <c r="BH127" s="190"/>
      <c r="BI127" s="116"/>
      <c r="BJ127" s="116"/>
    </row>
    <row r="128" spans="2:62" ht="18.95" customHeight="1">
      <c r="B128" s="263"/>
      <c r="C128" s="267"/>
      <c r="D128" s="267"/>
      <c r="E128" s="268"/>
      <c r="F128" s="278"/>
      <c r="G128" s="268"/>
      <c r="H128" s="268"/>
      <c r="I128" s="268"/>
      <c r="J128" s="268"/>
      <c r="K128" s="268"/>
      <c r="L128" s="268"/>
      <c r="M128" s="268"/>
      <c r="N128" s="268"/>
      <c r="O128" s="190"/>
      <c r="P128" s="190"/>
      <c r="Q128" s="190"/>
      <c r="R128" s="190"/>
      <c r="S128" s="190"/>
      <c r="T128" s="190"/>
      <c r="U128" s="190"/>
      <c r="V128" s="290"/>
      <c r="W128" s="290"/>
      <c r="X128" s="290"/>
      <c r="Y128" s="290"/>
      <c r="Z128" s="290"/>
      <c r="AA128" s="290"/>
      <c r="AB128" s="290"/>
      <c r="AC128" s="290"/>
      <c r="AD128" s="290"/>
      <c r="AE128" s="2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16"/>
      <c r="BJ128" s="116"/>
    </row>
    <row r="129" spans="2:62" ht="30" customHeight="1">
      <c r="B129" s="258"/>
      <c r="C129" s="1098" t="s">
        <v>686</v>
      </c>
      <c r="D129" s="1098"/>
      <c r="E129" s="1098"/>
      <c r="F129" s="1098"/>
      <c r="G129" s="1098"/>
      <c r="H129" s="1098"/>
      <c r="I129" s="1098"/>
      <c r="J129" s="1098"/>
      <c r="K129" s="1098"/>
      <c r="L129" s="428"/>
      <c r="M129" s="428"/>
      <c r="N129" s="428"/>
      <c r="O129" s="190"/>
      <c r="P129" s="1596" t="str">
        <f>'02入力票（その２）'!I26</f>
        <v/>
      </c>
      <c r="Q129" s="1597"/>
      <c r="R129" s="1597"/>
      <c r="S129" s="1597"/>
      <c r="T129" s="1597"/>
      <c r="U129" s="1597"/>
      <c r="V129" s="1597"/>
      <c r="W129" s="1597"/>
      <c r="X129" s="1597"/>
      <c r="Y129" s="1597"/>
      <c r="Z129" s="1597"/>
      <c r="AA129" s="1597"/>
      <c r="AB129" s="1597"/>
      <c r="AC129" s="1598"/>
      <c r="AD129" s="190"/>
      <c r="AE129" s="190"/>
      <c r="AF129" s="429" t="s">
        <v>88</v>
      </c>
      <c r="AG129" s="429"/>
      <c r="AH129" s="429"/>
      <c r="AI129" s="429"/>
      <c r="AJ129" s="429"/>
      <c r="AK129" s="429"/>
      <c r="AL129" s="190"/>
      <c r="AM129" s="1599" t="str">
        <f>'02入力票（その２）'!I28</f>
        <v/>
      </c>
      <c r="AN129" s="1600"/>
      <c r="AO129" s="1600"/>
      <c r="AP129" s="1600"/>
      <c r="AQ129" s="1600"/>
      <c r="AR129" s="1600"/>
      <c r="AS129" s="1600"/>
      <c r="AT129" s="1601"/>
      <c r="AU129" s="190"/>
      <c r="AV129" s="293" t="s">
        <v>90</v>
      </c>
      <c r="AW129" s="293"/>
      <c r="AX129" s="190"/>
      <c r="AY129" s="190"/>
      <c r="AZ129" s="190"/>
      <c r="BA129" s="190"/>
      <c r="BB129" s="190"/>
      <c r="BC129" s="190"/>
      <c r="BD129" s="190"/>
      <c r="BE129" s="190"/>
      <c r="BF129" s="190"/>
      <c r="BG129" s="190"/>
      <c r="BH129" s="190"/>
      <c r="BI129" s="116"/>
      <c r="BJ129" s="116"/>
    </row>
    <row r="130" spans="2:62" ht="18.95" customHeight="1">
      <c r="B130" s="263"/>
      <c r="C130" s="294"/>
      <c r="D130" s="294"/>
      <c r="E130" s="268"/>
      <c r="F130" s="278"/>
      <c r="G130" s="268"/>
      <c r="H130" s="268"/>
      <c r="I130" s="268"/>
      <c r="J130" s="268"/>
      <c r="K130" s="268"/>
      <c r="L130" s="268"/>
      <c r="M130" s="268"/>
      <c r="N130" s="268"/>
      <c r="O130" s="190"/>
      <c r="P130" s="263"/>
      <c r="Q130" s="263"/>
      <c r="R130" s="263"/>
      <c r="S130" s="263"/>
      <c r="T130" s="263"/>
      <c r="U130" s="263"/>
      <c r="V130" s="430"/>
      <c r="W130" s="430"/>
      <c r="X130" s="430"/>
      <c r="Y130" s="430"/>
      <c r="Z130" s="263"/>
      <c r="AA130" s="263"/>
      <c r="AB130" s="263"/>
      <c r="AC130" s="263"/>
      <c r="AD130" s="190"/>
      <c r="AE130" s="190"/>
      <c r="AF130" s="429"/>
      <c r="AG130" s="429"/>
      <c r="AH130" s="429"/>
      <c r="AI130" s="429"/>
      <c r="AJ130" s="429"/>
      <c r="AK130" s="429"/>
      <c r="AL130" s="429"/>
      <c r="AM130" s="429"/>
      <c r="AN130" s="429"/>
      <c r="AO130" s="429"/>
      <c r="AP130" s="429"/>
      <c r="AQ130" s="429"/>
      <c r="AR130" s="429"/>
      <c r="AS130" s="429"/>
      <c r="AT130" s="429"/>
      <c r="AU130" s="429"/>
      <c r="AV130" s="293"/>
      <c r="AW130" s="293"/>
      <c r="AX130" s="190"/>
      <c r="AY130" s="190"/>
      <c r="AZ130" s="190"/>
      <c r="BA130" s="190"/>
      <c r="BB130" s="190"/>
      <c r="BC130" s="190"/>
      <c r="BD130" s="190"/>
      <c r="BE130" s="190"/>
      <c r="BF130" s="190"/>
      <c r="BG130" s="190"/>
      <c r="BH130" s="190"/>
      <c r="BI130" s="116"/>
      <c r="BJ130" s="116"/>
    </row>
    <row r="131" spans="2:62" ht="30" customHeight="1">
      <c r="B131" s="258"/>
      <c r="C131" s="1098" t="s">
        <v>687</v>
      </c>
      <c r="D131" s="1098"/>
      <c r="E131" s="1098"/>
      <c r="F131" s="1098"/>
      <c r="G131" s="1098"/>
      <c r="H131" s="1098"/>
      <c r="I131" s="1098"/>
      <c r="J131" s="1098"/>
      <c r="K131" s="1098"/>
      <c r="L131" s="428"/>
      <c r="M131" s="428"/>
      <c r="N131" s="428"/>
      <c r="O131" s="190"/>
      <c r="P131" s="1596" t="str">
        <f>'02入力票（その２）'!I27</f>
        <v/>
      </c>
      <c r="Q131" s="1597"/>
      <c r="R131" s="1597"/>
      <c r="S131" s="1597"/>
      <c r="T131" s="1597"/>
      <c r="U131" s="1597"/>
      <c r="V131" s="1597"/>
      <c r="W131" s="1597"/>
      <c r="X131" s="1597"/>
      <c r="Y131" s="1597"/>
      <c r="Z131" s="1597"/>
      <c r="AA131" s="1597"/>
      <c r="AB131" s="1597"/>
      <c r="AC131" s="1598"/>
      <c r="AD131" s="190"/>
      <c r="AE131" s="190"/>
      <c r="AF131" s="431"/>
      <c r="AG131" s="431"/>
      <c r="AH131" s="278"/>
      <c r="AI131" s="278"/>
      <c r="AJ131" s="278"/>
      <c r="AK131" s="278"/>
      <c r="AL131" s="190"/>
      <c r="AM131" s="263"/>
      <c r="AN131" s="263"/>
      <c r="AO131" s="190"/>
      <c r="AP131" s="190"/>
      <c r="AQ131" s="190"/>
      <c r="AR131" s="190"/>
      <c r="AS131" s="190"/>
      <c r="AT131" s="190"/>
      <c r="AU131" s="190"/>
      <c r="AV131" s="432"/>
      <c r="AW131" s="185"/>
      <c r="AX131" s="190"/>
      <c r="AY131" s="190"/>
      <c r="AZ131" s="190"/>
      <c r="BA131" s="190"/>
      <c r="BB131" s="190"/>
      <c r="BC131" s="190"/>
      <c r="BD131" s="190"/>
      <c r="BE131" s="190"/>
      <c r="BF131" s="190"/>
      <c r="BG131" s="190"/>
      <c r="BH131" s="190"/>
      <c r="BI131" s="116"/>
      <c r="BJ131" s="116"/>
    </row>
    <row r="132" spans="2:62" ht="34.5" customHeight="1">
      <c r="B132" s="263"/>
      <c r="C132" s="267"/>
      <c r="D132" s="267"/>
      <c r="E132" s="268"/>
      <c r="F132" s="278"/>
      <c r="G132" s="268"/>
      <c r="H132" s="268"/>
      <c r="I132" s="268"/>
      <c r="J132" s="268"/>
      <c r="K132" s="268"/>
      <c r="L132" s="268"/>
      <c r="M132" s="268"/>
      <c r="N132" s="268"/>
      <c r="O132" s="190"/>
      <c r="P132" s="263"/>
      <c r="Q132" s="263"/>
      <c r="R132" s="263"/>
      <c r="S132" s="263"/>
      <c r="T132" s="263"/>
      <c r="U132" s="263"/>
      <c r="V132" s="430"/>
      <c r="W132" s="430"/>
      <c r="X132" s="430"/>
      <c r="Y132" s="430"/>
      <c r="Z132" s="263"/>
      <c r="AA132" s="263"/>
      <c r="AB132" s="263"/>
      <c r="AC132" s="263"/>
      <c r="AD132" s="190"/>
      <c r="AE132" s="190"/>
      <c r="AF132" s="1137" t="s">
        <v>2629</v>
      </c>
      <c r="AG132" s="1137"/>
      <c r="AH132" s="1137"/>
      <c r="AI132" s="1137"/>
      <c r="AJ132" s="1137"/>
      <c r="AK132" s="1137"/>
      <c r="AL132" s="1614"/>
      <c r="AM132" s="1608" t="str">
        <f>IF('02入力票（その２）'!I29+'02入力票（その２）'!I48=0,"",'02入力票（その２）'!I29+'02入力票（その２）'!I48)</f>
        <v/>
      </c>
      <c r="AN132" s="1609"/>
      <c r="AO132" s="1609"/>
      <c r="AP132" s="1609"/>
      <c r="AQ132" s="1609"/>
      <c r="AR132" s="1609"/>
      <c r="AS132" s="1609"/>
      <c r="AT132" s="1139"/>
      <c r="AU132" s="190"/>
      <c r="AV132" s="293" t="s">
        <v>92</v>
      </c>
      <c r="AW132" s="293"/>
      <c r="AX132" s="190"/>
      <c r="AY132" s="190"/>
      <c r="AZ132" s="190"/>
      <c r="BA132" s="190"/>
      <c r="BB132" s="190"/>
      <c r="BC132" s="190"/>
      <c r="BD132" s="190"/>
      <c r="BE132" s="190"/>
      <c r="BF132" s="190"/>
      <c r="BG132" s="190"/>
      <c r="BH132" s="190"/>
      <c r="BI132" s="116"/>
      <c r="BJ132" s="116"/>
    </row>
    <row r="133" spans="2:62" ht="30" customHeight="1">
      <c r="B133" s="258"/>
      <c r="C133" s="1098" t="s">
        <v>1006</v>
      </c>
      <c r="D133" s="1098"/>
      <c r="E133" s="1098"/>
      <c r="F133" s="1098"/>
      <c r="G133" s="1098"/>
      <c r="H133" s="1098"/>
      <c r="I133" s="1098"/>
      <c r="J133" s="1098"/>
      <c r="K133" s="1098"/>
      <c r="L133" s="252"/>
      <c r="M133" s="252"/>
      <c r="N133" s="252"/>
      <c r="O133" s="190"/>
      <c r="P133" s="1596" t="str">
        <f>'02入力票（その２）'!I30</f>
        <v/>
      </c>
      <c r="Q133" s="1597"/>
      <c r="R133" s="1597"/>
      <c r="S133" s="1597"/>
      <c r="T133" s="1597"/>
      <c r="U133" s="1597"/>
      <c r="V133" s="1597"/>
      <c r="W133" s="1597"/>
      <c r="X133" s="1597"/>
      <c r="Y133" s="1597"/>
      <c r="Z133" s="1597"/>
      <c r="AA133" s="1597"/>
      <c r="AB133" s="1597"/>
      <c r="AC133" s="1598"/>
      <c r="AD133" s="190"/>
      <c r="AE133" s="190"/>
      <c r="AF133" s="429"/>
      <c r="AG133" s="429"/>
      <c r="AH133" s="429"/>
      <c r="AI133" s="429"/>
      <c r="AJ133" s="429"/>
      <c r="AK133" s="429"/>
      <c r="AL133" s="429"/>
      <c r="AM133" s="429"/>
      <c r="AN133" s="429"/>
      <c r="AO133" s="429"/>
      <c r="AP133" s="429"/>
      <c r="AQ133" s="429"/>
      <c r="AR133" s="429"/>
      <c r="AS133" s="429"/>
      <c r="AT133" s="429"/>
      <c r="AU133" s="429"/>
      <c r="AV133" s="293"/>
      <c r="AW133" s="293"/>
      <c r="AX133" s="190"/>
      <c r="AY133" s="190"/>
      <c r="AZ133" s="190"/>
      <c r="BA133" s="190"/>
      <c r="BB133" s="190"/>
      <c r="BC133" s="190"/>
      <c r="BD133" s="190"/>
      <c r="BE133" s="190"/>
      <c r="BF133" s="190"/>
      <c r="BG133" s="190"/>
      <c r="BH133" s="190"/>
      <c r="BI133" s="116"/>
      <c r="BJ133" s="116"/>
    </row>
    <row r="134" spans="2:62" ht="18.95" customHeight="1">
      <c r="B134" s="263"/>
      <c r="C134" s="267"/>
      <c r="D134" s="267"/>
      <c r="E134" s="268"/>
      <c r="F134" s="278"/>
      <c r="G134" s="268"/>
      <c r="H134" s="268"/>
      <c r="I134" s="268"/>
      <c r="J134" s="268"/>
      <c r="K134" s="268"/>
      <c r="L134" s="268"/>
      <c r="M134" s="268"/>
      <c r="N134" s="268"/>
      <c r="O134" s="190"/>
      <c r="P134" s="263"/>
      <c r="Q134" s="263"/>
      <c r="R134" s="263"/>
      <c r="S134" s="263"/>
      <c r="T134" s="263"/>
      <c r="U134" s="263"/>
      <c r="V134" s="263"/>
      <c r="W134" s="263"/>
      <c r="X134" s="263"/>
      <c r="Y134" s="263"/>
      <c r="Z134" s="263"/>
      <c r="AA134" s="263"/>
      <c r="AB134" s="263"/>
      <c r="AC134" s="263"/>
      <c r="AD134" s="190"/>
      <c r="AE134" s="190"/>
      <c r="AF134" s="293" t="s">
        <v>689</v>
      </c>
      <c r="AG134" s="433"/>
      <c r="AH134" s="433"/>
      <c r="AI134" s="433"/>
      <c r="AJ134" s="433"/>
      <c r="AK134" s="433"/>
      <c r="AL134" s="190"/>
      <c r="AM134" s="1599" t="str">
        <f>'02入力票（その２）'!I55</f>
        <v/>
      </c>
      <c r="AN134" s="1600"/>
      <c r="AO134" s="1600"/>
      <c r="AP134" s="1600"/>
      <c r="AQ134" s="1600"/>
      <c r="AR134" s="1600"/>
      <c r="AS134" s="1600"/>
      <c r="AT134" s="1601"/>
      <c r="AU134" s="190"/>
      <c r="AV134" s="190"/>
      <c r="AW134" s="190"/>
      <c r="AX134" s="190"/>
      <c r="AY134" s="190"/>
      <c r="AZ134" s="190"/>
      <c r="BA134" s="190"/>
      <c r="BB134" s="190"/>
      <c r="BC134" s="190"/>
      <c r="BD134" s="190"/>
      <c r="BE134" s="190"/>
      <c r="BF134" s="190"/>
      <c r="BG134" s="190"/>
      <c r="BH134" s="190"/>
      <c r="BI134" s="116"/>
      <c r="BJ134" s="116"/>
    </row>
    <row r="135" spans="2:62" ht="18.95" customHeight="1">
      <c r="B135" s="258"/>
      <c r="C135" s="1098" t="s">
        <v>878</v>
      </c>
      <c r="D135" s="1098"/>
      <c r="E135" s="1098"/>
      <c r="F135" s="1098"/>
      <c r="G135" s="1098"/>
      <c r="H135" s="1098"/>
      <c r="I135" s="1098"/>
      <c r="J135" s="1098"/>
      <c r="K135" s="1098"/>
      <c r="L135" s="252"/>
      <c r="M135" s="252"/>
      <c r="N135" s="252"/>
      <c r="O135" s="190"/>
      <c r="P135" s="1602" t="str">
        <f>'02入力票（その２）'!I54</f>
        <v/>
      </c>
      <c r="Q135" s="1603"/>
      <c r="R135" s="1603"/>
      <c r="S135" s="1603"/>
      <c r="T135" s="1603"/>
      <c r="U135" s="1603"/>
      <c r="V135" s="1603"/>
      <c r="W135" s="1603"/>
      <c r="X135" s="1603"/>
      <c r="Y135" s="1603"/>
      <c r="Z135" s="1603"/>
      <c r="AA135" s="1603"/>
      <c r="AB135" s="1603"/>
      <c r="AC135" s="1604"/>
      <c r="AD135" s="190"/>
      <c r="AE135" s="190"/>
      <c r="AF135" s="433"/>
      <c r="AG135" s="433"/>
      <c r="AH135" s="433"/>
      <c r="AI135" s="433"/>
      <c r="AJ135" s="433"/>
      <c r="AK135" s="433"/>
      <c r="AL135" s="190"/>
      <c r="AM135" s="190"/>
      <c r="AN135" s="190"/>
      <c r="AO135" s="190"/>
      <c r="AP135" s="190"/>
      <c r="AQ135" s="190"/>
      <c r="AR135" s="190"/>
      <c r="AS135" s="190"/>
      <c r="AT135" s="190"/>
      <c r="AU135" s="221"/>
      <c r="AV135" s="221"/>
      <c r="AW135" s="190"/>
      <c r="AX135" s="190"/>
      <c r="AY135" s="190"/>
      <c r="AZ135" s="190"/>
      <c r="BA135" s="190"/>
      <c r="BB135" s="190"/>
      <c r="BC135" s="190"/>
      <c r="BD135" s="190"/>
      <c r="BE135" s="190"/>
      <c r="BF135" s="190"/>
      <c r="BG135" s="190"/>
      <c r="BH135" s="190"/>
      <c r="BI135" s="116"/>
      <c r="BJ135" s="116"/>
    </row>
    <row r="136" spans="2:62" ht="30" customHeight="1">
      <c r="B136" s="283"/>
      <c r="C136" s="1126" t="s">
        <v>688</v>
      </c>
      <c r="D136" s="1126"/>
      <c r="E136" s="1126"/>
      <c r="F136" s="1126"/>
      <c r="G136" s="1126"/>
      <c r="H136" s="1126"/>
      <c r="I136" s="1126"/>
      <c r="J136" s="1126"/>
      <c r="K136" s="1126"/>
      <c r="L136" s="252"/>
      <c r="M136" s="252"/>
      <c r="N136" s="252"/>
      <c r="O136" s="190"/>
      <c r="P136" s="1605" t="str">
        <f>'02入力票（その２）'!I53</f>
        <v/>
      </c>
      <c r="Q136" s="1606"/>
      <c r="R136" s="1606"/>
      <c r="S136" s="1606"/>
      <c r="T136" s="1606"/>
      <c r="U136" s="1606"/>
      <c r="V136" s="1606"/>
      <c r="W136" s="1606"/>
      <c r="X136" s="1606"/>
      <c r="Y136" s="1606"/>
      <c r="Z136" s="1606"/>
      <c r="AA136" s="1606"/>
      <c r="AB136" s="1606"/>
      <c r="AC136" s="1607"/>
      <c r="AD136" s="190"/>
      <c r="AE136" s="190"/>
      <c r="AF136" s="293" t="s">
        <v>690</v>
      </c>
      <c r="AG136" s="433"/>
      <c r="AH136" s="433"/>
      <c r="AI136" s="433"/>
      <c r="AJ136" s="433"/>
      <c r="AK136" s="433"/>
      <c r="AL136" s="190"/>
      <c r="AM136" s="1599" t="str">
        <f>'02入力票（その２）'!I56</f>
        <v/>
      </c>
      <c r="AN136" s="1600"/>
      <c r="AO136" s="1600"/>
      <c r="AP136" s="1600"/>
      <c r="AQ136" s="1600"/>
      <c r="AR136" s="1600"/>
      <c r="AS136" s="1600"/>
      <c r="AT136" s="1601"/>
      <c r="AU136" s="221"/>
      <c r="AV136" s="221"/>
      <c r="AW136" s="190"/>
      <c r="AX136" s="190"/>
      <c r="AY136" s="190"/>
      <c r="AZ136" s="190"/>
      <c r="BA136" s="190"/>
      <c r="BB136" s="190"/>
      <c r="BC136" s="190"/>
      <c r="BD136" s="190"/>
      <c r="BE136" s="190"/>
      <c r="BF136" s="190"/>
      <c r="BG136" s="190"/>
      <c r="BH136" s="190"/>
      <c r="BI136" s="116"/>
      <c r="BJ136" s="116"/>
    </row>
    <row r="137" spans="2:62" ht="14.25" customHeight="1">
      <c r="B137" s="258"/>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221"/>
      <c r="AG137" s="221"/>
      <c r="AH137" s="221"/>
      <c r="AI137" s="221"/>
      <c r="AJ137" s="221"/>
      <c r="AK137" s="221"/>
      <c r="AL137" s="221"/>
      <c r="AM137" s="221"/>
      <c r="AN137" s="221"/>
      <c r="AO137" s="221"/>
      <c r="AP137" s="221"/>
      <c r="AQ137" s="221"/>
      <c r="AR137" s="221"/>
      <c r="AS137" s="221"/>
      <c r="AT137" s="221"/>
      <c r="AU137" s="221"/>
      <c r="AV137" s="221"/>
      <c r="AW137" s="190"/>
      <c r="AX137" s="190"/>
      <c r="AY137" s="190"/>
      <c r="AZ137" s="190"/>
      <c r="BA137" s="190"/>
      <c r="BB137" s="190"/>
      <c r="BC137" s="190"/>
      <c r="BD137" s="190"/>
      <c r="BE137" s="190"/>
      <c r="BF137" s="221"/>
      <c r="BG137" s="359" t="str">
        <f>R111</f>
        <v>　　　　　</v>
      </c>
      <c r="BH137" s="190"/>
      <c r="BI137" s="116"/>
      <c r="BJ137" s="116"/>
    </row>
    <row r="138" spans="2:62">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16"/>
      <c r="BJ138" s="116"/>
    </row>
    <row r="139" spans="2:62" ht="22.5" customHeight="1">
      <c r="B139" s="190"/>
      <c r="C139" s="190"/>
      <c r="D139" s="221"/>
      <c r="E139" s="252"/>
      <c r="F139" s="252"/>
      <c r="G139" s="252"/>
      <c r="H139" s="252"/>
      <c r="I139" s="252"/>
      <c r="J139" s="252"/>
      <c r="K139" s="252"/>
      <c r="L139" s="252"/>
      <c r="M139" s="252"/>
      <c r="N139" s="252"/>
      <c r="O139" s="252"/>
      <c r="P139" s="252"/>
      <c r="Q139" s="252"/>
      <c r="R139" s="221"/>
      <c r="S139" s="252"/>
      <c r="T139" s="252"/>
      <c r="U139" s="221"/>
      <c r="V139" s="221"/>
      <c r="W139" s="253" t="s">
        <v>1007</v>
      </c>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190"/>
      <c r="BF139" s="190"/>
      <c r="BG139" s="190"/>
      <c r="BH139" s="190"/>
      <c r="BI139" s="116"/>
      <c r="BJ139" s="116"/>
    </row>
    <row r="140" spans="2:62" ht="18.95" customHeight="1">
      <c r="B140" s="314" t="s">
        <v>1008</v>
      </c>
      <c r="C140" s="434"/>
      <c r="D140" s="434"/>
      <c r="E140" s="434"/>
      <c r="F140" s="434"/>
      <c r="G140" s="434"/>
      <c r="H140" s="434"/>
      <c r="I140" s="434"/>
      <c r="J140" s="434"/>
      <c r="K140" s="434"/>
      <c r="L140" s="434"/>
      <c r="M140" s="434"/>
      <c r="N140" s="434"/>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221"/>
      <c r="AZ140" s="339"/>
      <c r="BA140" s="339"/>
      <c r="BB140" s="339"/>
      <c r="BC140" s="339"/>
      <c r="BD140" s="339"/>
      <c r="BE140" s="339"/>
      <c r="BF140" s="339"/>
      <c r="BG140" s="339"/>
      <c r="BH140" s="435" t="str">
        <f>P124</f>
        <v/>
      </c>
      <c r="BI140" s="116"/>
      <c r="BJ140" s="116"/>
    </row>
    <row r="141" spans="2:62" ht="18.95" customHeight="1">
      <c r="B141" s="1174" t="s">
        <v>1009</v>
      </c>
      <c r="C141" s="1155" t="s">
        <v>523</v>
      </c>
      <c r="D141" s="1155"/>
      <c r="E141" s="1155"/>
      <c r="F141" s="1155" t="s">
        <v>524</v>
      </c>
      <c r="G141" s="1155"/>
      <c r="H141" s="1155"/>
      <c r="I141" s="1155"/>
      <c r="J141" s="1155"/>
      <c r="K141" s="1155"/>
      <c r="L141" s="1155"/>
      <c r="M141" s="1155"/>
      <c r="N141" s="1155"/>
      <c r="O141" s="1155"/>
      <c r="P141" s="1155"/>
      <c r="Q141" s="1155"/>
      <c r="R141" s="1155"/>
      <c r="S141" s="1155"/>
      <c r="T141" s="1155"/>
      <c r="U141" s="1155" t="s">
        <v>525</v>
      </c>
      <c r="V141" s="1155"/>
      <c r="W141" s="1155"/>
      <c r="X141" s="1155"/>
      <c r="Y141" s="1155"/>
      <c r="Z141" s="1155"/>
      <c r="AA141" s="1155"/>
      <c r="AB141" s="1155"/>
      <c r="AC141" s="1155"/>
      <c r="AD141" s="1155"/>
      <c r="AE141" s="1155"/>
      <c r="AF141" s="1155"/>
      <c r="AG141" s="1155"/>
      <c r="AH141" s="1155"/>
      <c r="AI141" s="1155"/>
      <c r="AJ141" s="1155"/>
      <c r="AK141" s="1155"/>
      <c r="AL141" s="1155"/>
      <c r="AM141" s="1155"/>
      <c r="AN141" s="1155"/>
      <c r="AO141" s="1155"/>
      <c r="AP141" s="1155"/>
      <c r="AQ141" s="1155"/>
      <c r="AR141" s="1155"/>
      <c r="AS141" s="1155"/>
      <c r="AT141" s="1155"/>
      <c r="AU141" s="1155"/>
      <c r="AV141" s="1155"/>
      <c r="AW141" s="1155"/>
      <c r="AX141" s="1155"/>
      <c r="AY141" s="1615" t="s">
        <v>1010</v>
      </c>
      <c r="AZ141" s="1176" t="s">
        <v>527</v>
      </c>
      <c r="BA141" s="1176"/>
      <c r="BB141" s="1176"/>
      <c r="BC141" s="1176"/>
      <c r="BD141" s="1176"/>
      <c r="BE141" s="1176"/>
      <c r="BF141" s="1176"/>
      <c r="BG141" s="1176"/>
      <c r="BH141" s="1176"/>
      <c r="BI141" s="116"/>
      <c r="BJ141" s="116"/>
    </row>
    <row r="142" spans="2:62" ht="18.95" customHeight="1">
      <c r="B142" s="1174"/>
      <c r="C142" s="1615" t="s">
        <v>1011</v>
      </c>
      <c r="D142" s="1615" t="s">
        <v>1012</v>
      </c>
      <c r="E142" s="1615" t="s">
        <v>1013</v>
      </c>
      <c r="F142" s="1615" t="s">
        <v>1014</v>
      </c>
      <c r="G142" s="1615" t="s">
        <v>1015</v>
      </c>
      <c r="H142" s="1615" t="s">
        <v>1016</v>
      </c>
      <c r="I142" s="1615" t="s">
        <v>1017</v>
      </c>
      <c r="J142" s="1615" t="s">
        <v>1018</v>
      </c>
      <c r="K142" s="1615" t="s">
        <v>1019</v>
      </c>
      <c r="L142" s="1615" t="s">
        <v>1020</v>
      </c>
      <c r="M142" s="1615" t="s">
        <v>1021</v>
      </c>
      <c r="N142" s="1615" t="s">
        <v>1022</v>
      </c>
      <c r="O142" s="1615" t="s">
        <v>1023</v>
      </c>
      <c r="P142" s="1615" t="s">
        <v>1024</v>
      </c>
      <c r="Q142" s="1615" t="s">
        <v>1025</v>
      </c>
      <c r="R142" s="1615" t="s">
        <v>1026</v>
      </c>
      <c r="S142" s="1615" t="s">
        <v>1027</v>
      </c>
      <c r="T142" s="1615" t="s">
        <v>1028</v>
      </c>
      <c r="U142" s="1155" t="s">
        <v>268</v>
      </c>
      <c r="V142" s="1155"/>
      <c r="W142" s="1155"/>
      <c r="X142" s="1155"/>
      <c r="Y142" s="1155"/>
      <c r="Z142" s="1155"/>
      <c r="AA142" s="1155"/>
      <c r="AB142" s="1155"/>
      <c r="AC142" s="1155"/>
      <c r="AD142" s="1155"/>
      <c r="AE142" s="1155"/>
      <c r="AF142" s="1155"/>
      <c r="AG142" s="1155"/>
      <c r="AH142" s="1155"/>
      <c r="AI142" s="1155"/>
      <c r="AJ142" s="1155"/>
      <c r="AK142" s="1155"/>
      <c r="AL142" s="1155"/>
      <c r="AM142" s="1155"/>
      <c r="AN142" s="1155"/>
      <c r="AO142" s="1155"/>
      <c r="AP142" s="1615" t="s">
        <v>1029</v>
      </c>
      <c r="AQ142" s="1615" t="s">
        <v>1030</v>
      </c>
      <c r="AR142" s="1615" t="s">
        <v>1031</v>
      </c>
      <c r="AS142" s="1615" t="s">
        <v>1032</v>
      </c>
      <c r="AT142" s="1615" t="s">
        <v>1033</v>
      </c>
      <c r="AU142" s="1615" t="s">
        <v>1034</v>
      </c>
      <c r="AV142" s="1615" t="s">
        <v>1035</v>
      </c>
      <c r="AW142" s="1615" t="s">
        <v>1036</v>
      </c>
      <c r="AX142" s="1615" t="s">
        <v>1037</v>
      </c>
      <c r="AY142" s="1615"/>
      <c r="AZ142" s="1155" t="s">
        <v>274</v>
      </c>
      <c r="BA142" s="1155"/>
      <c r="BB142" s="1155"/>
      <c r="BC142" s="1155"/>
      <c r="BD142" s="1155"/>
      <c r="BE142" s="1155"/>
      <c r="BF142" s="1155"/>
      <c r="BG142" s="1615" t="s">
        <v>1038</v>
      </c>
      <c r="BH142" s="1615" t="s">
        <v>1039</v>
      </c>
      <c r="BI142" s="116"/>
      <c r="BJ142" s="116"/>
    </row>
    <row r="143" spans="2:62" ht="243" customHeight="1">
      <c r="B143" s="1174"/>
      <c r="C143" s="1615"/>
      <c r="D143" s="1615"/>
      <c r="E143" s="1615"/>
      <c r="F143" s="1615"/>
      <c r="G143" s="1615"/>
      <c r="H143" s="1615"/>
      <c r="I143" s="1615"/>
      <c r="J143" s="1615"/>
      <c r="K143" s="1615"/>
      <c r="L143" s="1615"/>
      <c r="M143" s="1615"/>
      <c r="N143" s="1615"/>
      <c r="O143" s="1615"/>
      <c r="P143" s="1615"/>
      <c r="Q143" s="1615"/>
      <c r="R143" s="1615"/>
      <c r="S143" s="1615"/>
      <c r="T143" s="1615"/>
      <c r="U143" s="436" t="s">
        <v>1040</v>
      </c>
      <c r="V143" s="436" t="s">
        <v>1041</v>
      </c>
      <c r="W143" s="436" t="s">
        <v>1042</v>
      </c>
      <c r="X143" s="436" t="s">
        <v>1043</v>
      </c>
      <c r="Y143" s="436" t="s">
        <v>1044</v>
      </c>
      <c r="Z143" s="436" t="s">
        <v>1045</v>
      </c>
      <c r="AA143" s="436" t="s">
        <v>1046</v>
      </c>
      <c r="AB143" s="436" t="s">
        <v>1047</v>
      </c>
      <c r="AC143" s="437" t="s">
        <v>1048</v>
      </c>
      <c r="AD143" s="437" t="s">
        <v>1049</v>
      </c>
      <c r="AE143" s="437" t="s">
        <v>1050</v>
      </c>
      <c r="AF143" s="437" t="s">
        <v>1051</v>
      </c>
      <c r="AG143" s="437" t="s">
        <v>1052</v>
      </c>
      <c r="AH143" s="437" t="s">
        <v>1053</v>
      </c>
      <c r="AI143" s="437" t="s">
        <v>1054</v>
      </c>
      <c r="AJ143" s="437" t="s">
        <v>1055</v>
      </c>
      <c r="AK143" s="437" t="s">
        <v>1056</v>
      </c>
      <c r="AL143" s="437" t="s">
        <v>1057</v>
      </c>
      <c r="AM143" s="437" t="s">
        <v>1058</v>
      </c>
      <c r="AN143" s="437" t="s">
        <v>1059</v>
      </c>
      <c r="AO143" s="437" t="s">
        <v>1060</v>
      </c>
      <c r="AP143" s="1615"/>
      <c r="AQ143" s="1615"/>
      <c r="AR143" s="1615"/>
      <c r="AS143" s="1615"/>
      <c r="AT143" s="1615"/>
      <c r="AU143" s="1615"/>
      <c r="AV143" s="1615"/>
      <c r="AW143" s="1615"/>
      <c r="AX143" s="1615"/>
      <c r="AY143" s="1615"/>
      <c r="AZ143" s="437" t="s">
        <v>1061</v>
      </c>
      <c r="BA143" s="437" t="s">
        <v>1062</v>
      </c>
      <c r="BB143" s="437" t="s">
        <v>1063</v>
      </c>
      <c r="BC143" s="437" t="s">
        <v>1064</v>
      </c>
      <c r="BD143" s="437" t="s">
        <v>1065</v>
      </c>
      <c r="BE143" s="437" t="s">
        <v>1066</v>
      </c>
      <c r="BF143" s="437" t="s">
        <v>1067</v>
      </c>
      <c r="BG143" s="1615"/>
      <c r="BH143" s="1615"/>
      <c r="BI143" s="116"/>
      <c r="BJ143" s="116"/>
    </row>
    <row r="144" spans="2:62" ht="28.5">
      <c r="B144" s="438" t="s">
        <v>542</v>
      </c>
      <c r="C144" s="239" t="s">
        <v>555</v>
      </c>
      <c r="D144" s="1618"/>
      <c r="E144" s="1618"/>
      <c r="F144" s="239" t="s">
        <v>555</v>
      </c>
      <c r="G144" s="1618"/>
      <c r="H144" s="1618"/>
      <c r="I144" s="1618"/>
      <c r="J144" s="1618"/>
      <c r="K144" s="1618"/>
      <c r="L144" s="1618"/>
      <c r="M144" s="1618"/>
      <c r="N144" s="1618"/>
      <c r="O144" s="1618"/>
      <c r="P144" s="1618"/>
      <c r="Q144" s="1618"/>
      <c r="R144" s="1618"/>
      <c r="S144" s="1618"/>
      <c r="T144" s="1618"/>
      <c r="U144" s="239"/>
      <c r="V144" s="239"/>
      <c r="W144" s="239"/>
      <c r="X144" s="239"/>
      <c r="Y144" s="239"/>
      <c r="Z144" s="239"/>
      <c r="AA144" s="239"/>
      <c r="AB144" s="239"/>
      <c r="AC144" s="239"/>
      <c r="AD144" s="239"/>
      <c r="AE144" s="239"/>
      <c r="AF144" s="239"/>
      <c r="AG144" s="239"/>
      <c r="AH144" s="239"/>
      <c r="AI144" s="239"/>
      <c r="AJ144" s="239"/>
      <c r="AK144" s="239" t="s">
        <v>555</v>
      </c>
      <c r="AL144" s="239"/>
      <c r="AM144" s="239"/>
      <c r="AN144" s="239"/>
      <c r="AO144" s="239"/>
      <c r="AP144" s="1618"/>
      <c r="AQ144" s="1618"/>
      <c r="AR144" s="1618"/>
      <c r="AS144" s="1618"/>
      <c r="AT144" s="1618"/>
      <c r="AU144" s="1618"/>
      <c r="AV144" s="1618"/>
      <c r="AW144" s="1618"/>
      <c r="AX144" s="1618"/>
      <c r="AY144" s="239"/>
      <c r="AZ144" s="239"/>
      <c r="BA144" s="239"/>
      <c r="BB144" s="239"/>
      <c r="BC144" s="239"/>
      <c r="BD144" s="239"/>
      <c r="BE144" s="239"/>
      <c r="BF144" s="239"/>
      <c r="BG144" s="1618"/>
      <c r="BH144" s="1618"/>
      <c r="BI144" s="116"/>
      <c r="BJ144" s="116"/>
    </row>
    <row r="145" spans="2:62" ht="28.5">
      <c r="B145" s="438" t="s">
        <v>1068</v>
      </c>
      <c r="C145" s="239" t="s">
        <v>555</v>
      </c>
      <c r="D145" s="239"/>
      <c r="E145" s="239"/>
      <c r="F145" s="239" t="s">
        <v>555</v>
      </c>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116"/>
      <c r="BJ145" s="116"/>
    </row>
    <row r="146" spans="2:62" s="2" customFormat="1" hidden="1">
      <c r="B146" s="190"/>
      <c r="C146" s="439">
        <f>IF(C144="○",1,9)</f>
        <v>9</v>
      </c>
      <c r="D146" s="1616"/>
      <c r="E146" s="1616"/>
      <c r="F146" s="439">
        <f>IF(F144="○",1,9)</f>
        <v>9</v>
      </c>
      <c r="G146" s="1616"/>
      <c r="H146" s="1616"/>
      <c r="I146" s="1616"/>
      <c r="J146" s="1616"/>
      <c r="K146" s="1616"/>
      <c r="L146" s="1616"/>
      <c r="M146" s="1616"/>
      <c r="N146" s="1616"/>
      <c r="O146" s="1616"/>
      <c r="P146" s="1616"/>
      <c r="Q146" s="1616"/>
      <c r="R146" s="1616"/>
      <c r="S146" s="1616"/>
      <c r="T146" s="1616"/>
      <c r="U146" s="439">
        <f>IF(U144="○",1,9)</f>
        <v>9</v>
      </c>
      <c r="V146" s="439">
        <f t="shared" ref="V146:BE146" si="0">IF(V144="○",1,9)</f>
        <v>9</v>
      </c>
      <c r="W146" s="439">
        <f t="shared" si="0"/>
        <v>9</v>
      </c>
      <c r="X146" s="439">
        <f t="shared" si="0"/>
        <v>9</v>
      </c>
      <c r="Y146" s="439">
        <f t="shared" si="0"/>
        <v>9</v>
      </c>
      <c r="Z146" s="439">
        <f t="shared" si="0"/>
        <v>9</v>
      </c>
      <c r="AA146" s="439">
        <f t="shared" si="0"/>
        <v>9</v>
      </c>
      <c r="AB146" s="439">
        <f t="shared" si="0"/>
        <v>9</v>
      </c>
      <c r="AC146" s="439">
        <f t="shared" si="0"/>
        <v>9</v>
      </c>
      <c r="AD146" s="439">
        <f t="shared" si="0"/>
        <v>9</v>
      </c>
      <c r="AE146" s="439">
        <f t="shared" si="0"/>
        <v>9</v>
      </c>
      <c r="AF146" s="439">
        <f t="shared" si="0"/>
        <v>9</v>
      </c>
      <c r="AG146" s="439">
        <f t="shared" si="0"/>
        <v>9</v>
      </c>
      <c r="AH146" s="439">
        <f t="shared" si="0"/>
        <v>9</v>
      </c>
      <c r="AI146" s="439">
        <f t="shared" si="0"/>
        <v>9</v>
      </c>
      <c r="AJ146" s="439">
        <f t="shared" si="0"/>
        <v>9</v>
      </c>
      <c r="AK146" s="439">
        <f t="shared" si="0"/>
        <v>9</v>
      </c>
      <c r="AL146" s="439">
        <f t="shared" si="0"/>
        <v>9</v>
      </c>
      <c r="AM146" s="439">
        <f t="shared" si="0"/>
        <v>9</v>
      </c>
      <c r="AN146" s="439">
        <f t="shared" si="0"/>
        <v>9</v>
      </c>
      <c r="AO146" s="439">
        <f>IF(AO144="○",1,9)</f>
        <v>9</v>
      </c>
      <c r="AP146" s="1617"/>
      <c r="AQ146" s="1617"/>
      <c r="AR146" s="1617"/>
      <c r="AS146" s="1617"/>
      <c r="AT146" s="1617"/>
      <c r="AU146" s="1617"/>
      <c r="AV146" s="1617"/>
      <c r="AW146" s="1617"/>
      <c r="AX146" s="1617"/>
      <c r="AY146" s="439">
        <f t="shared" si="0"/>
        <v>9</v>
      </c>
      <c r="AZ146" s="439">
        <f t="shared" si="0"/>
        <v>9</v>
      </c>
      <c r="BA146" s="439">
        <f t="shared" si="0"/>
        <v>9</v>
      </c>
      <c r="BB146" s="439">
        <f t="shared" si="0"/>
        <v>9</v>
      </c>
      <c r="BC146" s="439">
        <f t="shared" si="0"/>
        <v>9</v>
      </c>
      <c r="BD146" s="439">
        <f t="shared" si="0"/>
        <v>9</v>
      </c>
      <c r="BE146" s="439">
        <f t="shared" si="0"/>
        <v>9</v>
      </c>
      <c r="BF146" s="439">
        <f>IF(BF144="○",1,9)</f>
        <v>9</v>
      </c>
      <c r="BG146" s="1617"/>
      <c r="BH146" s="1617"/>
      <c r="BI146" s="116"/>
      <c r="BJ146" s="116"/>
    </row>
    <row r="147" spans="2:62" s="2" customFormat="1" hidden="1">
      <c r="B147" s="190"/>
      <c r="C147" s="439">
        <f>IF(C145="○",1,9)</f>
        <v>9</v>
      </c>
      <c r="D147" s="439">
        <f t="shared" ref="D147:BE147" si="1">IF(D145="○",1,9)</f>
        <v>9</v>
      </c>
      <c r="E147" s="439">
        <f t="shared" si="1"/>
        <v>9</v>
      </c>
      <c r="F147" s="439">
        <f t="shared" si="1"/>
        <v>9</v>
      </c>
      <c r="G147" s="439">
        <f t="shared" si="1"/>
        <v>9</v>
      </c>
      <c r="H147" s="439">
        <f t="shared" si="1"/>
        <v>9</v>
      </c>
      <c r="I147" s="439">
        <f t="shared" si="1"/>
        <v>9</v>
      </c>
      <c r="J147" s="439">
        <f t="shared" si="1"/>
        <v>9</v>
      </c>
      <c r="K147" s="439">
        <f t="shared" si="1"/>
        <v>9</v>
      </c>
      <c r="L147" s="439">
        <f t="shared" si="1"/>
        <v>9</v>
      </c>
      <c r="M147" s="439">
        <f t="shared" si="1"/>
        <v>9</v>
      </c>
      <c r="N147" s="439">
        <f t="shared" si="1"/>
        <v>9</v>
      </c>
      <c r="O147" s="439">
        <f t="shared" si="1"/>
        <v>9</v>
      </c>
      <c r="P147" s="439">
        <f t="shared" si="1"/>
        <v>9</v>
      </c>
      <c r="Q147" s="439">
        <f t="shared" si="1"/>
        <v>9</v>
      </c>
      <c r="R147" s="439">
        <f t="shared" si="1"/>
        <v>9</v>
      </c>
      <c r="S147" s="439">
        <f t="shared" si="1"/>
        <v>9</v>
      </c>
      <c r="T147" s="439">
        <f t="shared" si="1"/>
        <v>9</v>
      </c>
      <c r="U147" s="439">
        <f t="shared" si="1"/>
        <v>9</v>
      </c>
      <c r="V147" s="439">
        <f t="shared" si="1"/>
        <v>9</v>
      </c>
      <c r="W147" s="439">
        <f t="shared" si="1"/>
        <v>9</v>
      </c>
      <c r="X147" s="439">
        <f t="shared" si="1"/>
        <v>9</v>
      </c>
      <c r="Y147" s="439">
        <f t="shared" si="1"/>
        <v>9</v>
      </c>
      <c r="Z147" s="439">
        <f t="shared" si="1"/>
        <v>9</v>
      </c>
      <c r="AA147" s="439">
        <f t="shared" si="1"/>
        <v>9</v>
      </c>
      <c r="AB147" s="439">
        <f t="shared" si="1"/>
        <v>9</v>
      </c>
      <c r="AC147" s="439">
        <f t="shared" si="1"/>
        <v>9</v>
      </c>
      <c r="AD147" s="439">
        <f t="shared" si="1"/>
        <v>9</v>
      </c>
      <c r="AE147" s="439">
        <f t="shared" si="1"/>
        <v>9</v>
      </c>
      <c r="AF147" s="439">
        <f t="shared" si="1"/>
        <v>9</v>
      </c>
      <c r="AG147" s="439">
        <f t="shared" si="1"/>
        <v>9</v>
      </c>
      <c r="AH147" s="439">
        <f t="shared" si="1"/>
        <v>9</v>
      </c>
      <c r="AI147" s="439">
        <f t="shared" si="1"/>
        <v>9</v>
      </c>
      <c r="AJ147" s="439">
        <f t="shared" si="1"/>
        <v>9</v>
      </c>
      <c r="AK147" s="439">
        <f t="shared" si="1"/>
        <v>9</v>
      </c>
      <c r="AL147" s="439">
        <f t="shared" si="1"/>
        <v>9</v>
      </c>
      <c r="AM147" s="439">
        <f t="shared" si="1"/>
        <v>9</v>
      </c>
      <c r="AN147" s="439">
        <f t="shared" si="1"/>
        <v>9</v>
      </c>
      <c r="AO147" s="439">
        <f>IF(AO145="○",1,9)</f>
        <v>9</v>
      </c>
      <c r="AP147" s="439">
        <f t="shared" si="1"/>
        <v>9</v>
      </c>
      <c r="AQ147" s="439">
        <f t="shared" si="1"/>
        <v>9</v>
      </c>
      <c r="AR147" s="439">
        <f t="shared" si="1"/>
        <v>9</v>
      </c>
      <c r="AS147" s="439">
        <f t="shared" si="1"/>
        <v>9</v>
      </c>
      <c r="AT147" s="439">
        <f t="shared" si="1"/>
        <v>9</v>
      </c>
      <c r="AU147" s="439">
        <f t="shared" si="1"/>
        <v>9</v>
      </c>
      <c r="AV147" s="439">
        <f t="shared" si="1"/>
        <v>9</v>
      </c>
      <c r="AW147" s="439">
        <f t="shared" si="1"/>
        <v>9</v>
      </c>
      <c r="AX147" s="439">
        <f>IF(AX145="○",1,9)</f>
        <v>9</v>
      </c>
      <c r="AY147" s="439">
        <f t="shared" si="1"/>
        <v>9</v>
      </c>
      <c r="AZ147" s="439">
        <f t="shared" si="1"/>
        <v>9</v>
      </c>
      <c r="BA147" s="439">
        <f t="shared" si="1"/>
        <v>9</v>
      </c>
      <c r="BB147" s="439">
        <f t="shared" si="1"/>
        <v>9</v>
      </c>
      <c r="BC147" s="439">
        <f t="shared" si="1"/>
        <v>9</v>
      </c>
      <c r="BD147" s="439">
        <f t="shared" si="1"/>
        <v>9</v>
      </c>
      <c r="BE147" s="439">
        <f t="shared" si="1"/>
        <v>9</v>
      </c>
      <c r="BF147" s="439">
        <f>IF(BF145="○",1,9)</f>
        <v>9</v>
      </c>
      <c r="BG147" s="439">
        <f>IF(BG145="○",1,9)</f>
        <v>9</v>
      </c>
      <c r="BH147" s="439">
        <f>IF(BH145="○",1,9)</f>
        <v>9</v>
      </c>
      <c r="BI147" s="116"/>
      <c r="BJ147" s="116"/>
    </row>
    <row r="148" spans="2:62" s="2" customFormat="1" hidden="1">
      <c r="B148" s="190"/>
      <c r="C148" s="439" t="str">
        <f>CONCATENATE(C146,C147)</f>
        <v>99</v>
      </c>
      <c r="D148" s="1616"/>
      <c r="E148" s="1616"/>
      <c r="F148" s="439" t="str">
        <f t="shared" ref="F148:BE148" si="2">CONCATENATE(F146,F147)</f>
        <v>99</v>
      </c>
      <c r="G148" s="1616"/>
      <c r="H148" s="1616"/>
      <c r="I148" s="1616"/>
      <c r="J148" s="1616"/>
      <c r="K148" s="1616"/>
      <c r="L148" s="1616"/>
      <c r="M148" s="1616"/>
      <c r="N148" s="1616"/>
      <c r="O148" s="1616"/>
      <c r="P148" s="1616"/>
      <c r="Q148" s="1616"/>
      <c r="R148" s="1616"/>
      <c r="S148" s="1616"/>
      <c r="T148" s="1616"/>
      <c r="U148" s="439" t="str">
        <f t="shared" si="2"/>
        <v>99</v>
      </c>
      <c r="V148" s="439" t="str">
        <f t="shared" si="2"/>
        <v>99</v>
      </c>
      <c r="W148" s="439" t="str">
        <f t="shared" si="2"/>
        <v>99</v>
      </c>
      <c r="X148" s="439" t="str">
        <f t="shared" si="2"/>
        <v>99</v>
      </c>
      <c r="Y148" s="439" t="str">
        <f t="shared" si="2"/>
        <v>99</v>
      </c>
      <c r="Z148" s="439" t="str">
        <f t="shared" si="2"/>
        <v>99</v>
      </c>
      <c r="AA148" s="439" t="str">
        <f t="shared" si="2"/>
        <v>99</v>
      </c>
      <c r="AB148" s="439" t="str">
        <f t="shared" si="2"/>
        <v>99</v>
      </c>
      <c r="AC148" s="439" t="str">
        <f t="shared" si="2"/>
        <v>99</v>
      </c>
      <c r="AD148" s="439" t="str">
        <f t="shared" si="2"/>
        <v>99</v>
      </c>
      <c r="AE148" s="439" t="str">
        <f t="shared" si="2"/>
        <v>99</v>
      </c>
      <c r="AF148" s="439" t="str">
        <f t="shared" si="2"/>
        <v>99</v>
      </c>
      <c r="AG148" s="439" t="str">
        <f t="shared" si="2"/>
        <v>99</v>
      </c>
      <c r="AH148" s="439" t="str">
        <f t="shared" si="2"/>
        <v>99</v>
      </c>
      <c r="AI148" s="439" t="str">
        <f t="shared" si="2"/>
        <v>99</v>
      </c>
      <c r="AJ148" s="439" t="str">
        <f t="shared" si="2"/>
        <v>99</v>
      </c>
      <c r="AK148" s="439" t="str">
        <f t="shared" si="2"/>
        <v>99</v>
      </c>
      <c r="AL148" s="439" t="str">
        <f t="shared" si="2"/>
        <v>99</v>
      </c>
      <c r="AM148" s="439" t="str">
        <f t="shared" si="2"/>
        <v>99</v>
      </c>
      <c r="AN148" s="439" t="str">
        <f t="shared" si="2"/>
        <v>99</v>
      </c>
      <c r="AO148" s="439" t="str">
        <f t="shared" si="2"/>
        <v>99</v>
      </c>
      <c r="AP148" s="1617"/>
      <c r="AQ148" s="1617"/>
      <c r="AR148" s="1617"/>
      <c r="AS148" s="1617"/>
      <c r="AT148" s="1617"/>
      <c r="AU148" s="1617"/>
      <c r="AV148" s="1617"/>
      <c r="AW148" s="1617"/>
      <c r="AX148" s="1617"/>
      <c r="AY148" s="439" t="str">
        <f t="shared" si="2"/>
        <v>99</v>
      </c>
      <c r="AZ148" s="439" t="str">
        <f t="shared" si="2"/>
        <v>99</v>
      </c>
      <c r="BA148" s="439" t="str">
        <f t="shared" si="2"/>
        <v>99</v>
      </c>
      <c r="BB148" s="439" t="str">
        <f t="shared" si="2"/>
        <v>99</v>
      </c>
      <c r="BC148" s="439" t="str">
        <f t="shared" si="2"/>
        <v>99</v>
      </c>
      <c r="BD148" s="439" t="str">
        <f t="shared" si="2"/>
        <v>99</v>
      </c>
      <c r="BE148" s="439" t="str">
        <f t="shared" si="2"/>
        <v>99</v>
      </c>
      <c r="BF148" s="439" t="str">
        <f>CONCATENATE(BF146,BF147)</f>
        <v>99</v>
      </c>
      <c r="BG148" s="1617"/>
      <c r="BH148" s="1617"/>
      <c r="BI148" s="116"/>
      <c r="BJ148" s="116"/>
    </row>
    <row r="149" spans="2:62" s="2" customFormat="1">
      <c r="B149" s="190"/>
      <c r="C149" s="439" t="str">
        <f>IF(C148="11",1,IF(C148="91",0,IF(C148="19","*","-")))</f>
        <v>-</v>
      </c>
      <c r="D149" s="439" t="str">
        <f>IF(D147=1,1,"-")</f>
        <v>-</v>
      </c>
      <c r="E149" s="439" t="str">
        <f>IF(E147=1,1,"-")</f>
        <v>-</v>
      </c>
      <c r="F149" s="439" t="str">
        <f>IF(F148="11",1,IF(F148="91",0,IF(F148="19","*","-")))</f>
        <v>-</v>
      </c>
      <c r="G149" s="439" t="str">
        <f t="shared" ref="G149:T149" si="3">IF(G147=1,1,"-")</f>
        <v>-</v>
      </c>
      <c r="H149" s="439" t="str">
        <f t="shared" si="3"/>
        <v>-</v>
      </c>
      <c r="I149" s="439" t="str">
        <f t="shared" si="3"/>
        <v>-</v>
      </c>
      <c r="J149" s="439" t="str">
        <f t="shared" si="3"/>
        <v>-</v>
      </c>
      <c r="K149" s="439" t="str">
        <f t="shared" si="3"/>
        <v>-</v>
      </c>
      <c r="L149" s="439" t="str">
        <f t="shared" si="3"/>
        <v>-</v>
      </c>
      <c r="M149" s="439" t="str">
        <f t="shared" si="3"/>
        <v>-</v>
      </c>
      <c r="N149" s="439" t="str">
        <f t="shared" si="3"/>
        <v>-</v>
      </c>
      <c r="O149" s="439" t="str">
        <f t="shared" si="3"/>
        <v>-</v>
      </c>
      <c r="P149" s="439" t="str">
        <f t="shared" si="3"/>
        <v>-</v>
      </c>
      <c r="Q149" s="439" t="str">
        <f t="shared" si="3"/>
        <v>-</v>
      </c>
      <c r="R149" s="439" t="str">
        <f t="shared" si="3"/>
        <v>-</v>
      </c>
      <c r="S149" s="439" t="str">
        <f t="shared" si="3"/>
        <v>-</v>
      </c>
      <c r="T149" s="439" t="str">
        <f t="shared" si="3"/>
        <v>-</v>
      </c>
      <c r="U149" s="439" t="str">
        <f>IF(U148="11",1,IF(U148="91",0,IF(U148="19","*","-")))</f>
        <v>-</v>
      </c>
      <c r="V149" s="439" t="str">
        <f t="shared" ref="V149:AO149" si="4">IF(V148="11",1,IF(V148="91",0,IF(V148="19","*","-")))</f>
        <v>-</v>
      </c>
      <c r="W149" s="439" t="str">
        <f t="shared" si="4"/>
        <v>-</v>
      </c>
      <c r="X149" s="439" t="str">
        <f t="shared" si="4"/>
        <v>-</v>
      </c>
      <c r="Y149" s="439" t="str">
        <f t="shared" si="4"/>
        <v>-</v>
      </c>
      <c r="Z149" s="439" t="str">
        <f t="shared" si="4"/>
        <v>-</v>
      </c>
      <c r="AA149" s="439" t="str">
        <f t="shared" si="4"/>
        <v>-</v>
      </c>
      <c r="AB149" s="439" t="str">
        <f t="shared" si="4"/>
        <v>-</v>
      </c>
      <c r="AC149" s="439" t="str">
        <f t="shared" si="4"/>
        <v>-</v>
      </c>
      <c r="AD149" s="439" t="str">
        <f t="shared" si="4"/>
        <v>-</v>
      </c>
      <c r="AE149" s="439" t="str">
        <f t="shared" si="4"/>
        <v>-</v>
      </c>
      <c r="AF149" s="439" t="str">
        <f t="shared" si="4"/>
        <v>-</v>
      </c>
      <c r="AG149" s="439" t="str">
        <f t="shared" si="4"/>
        <v>-</v>
      </c>
      <c r="AH149" s="439" t="str">
        <f t="shared" si="4"/>
        <v>-</v>
      </c>
      <c r="AI149" s="439" t="str">
        <f t="shared" si="4"/>
        <v>-</v>
      </c>
      <c r="AJ149" s="439" t="str">
        <f t="shared" si="4"/>
        <v>-</v>
      </c>
      <c r="AK149" s="439" t="str">
        <f t="shared" si="4"/>
        <v>-</v>
      </c>
      <c r="AL149" s="439" t="str">
        <f t="shared" si="4"/>
        <v>-</v>
      </c>
      <c r="AM149" s="439" t="str">
        <f t="shared" si="4"/>
        <v>-</v>
      </c>
      <c r="AN149" s="439" t="str">
        <f t="shared" si="4"/>
        <v>-</v>
      </c>
      <c r="AO149" s="439" t="str">
        <f t="shared" si="4"/>
        <v>-</v>
      </c>
      <c r="AP149" s="439" t="str">
        <f t="shared" ref="AP149:AW149" si="5">IF(AP147=1,1,"-")</f>
        <v>-</v>
      </c>
      <c r="AQ149" s="439" t="str">
        <f t="shared" si="5"/>
        <v>-</v>
      </c>
      <c r="AR149" s="439" t="str">
        <f t="shared" si="5"/>
        <v>-</v>
      </c>
      <c r="AS149" s="439" t="str">
        <f t="shared" si="5"/>
        <v>-</v>
      </c>
      <c r="AT149" s="439" t="str">
        <f t="shared" si="5"/>
        <v>-</v>
      </c>
      <c r="AU149" s="439" t="str">
        <f t="shared" si="5"/>
        <v>-</v>
      </c>
      <c r="AV149" s="439" t="str">
        <f t="shared" si="5"/>
        <v>-</v>
      </c>
      <c r="AW149" s="439" t="str">
        <f t="shared" si="5"/>
        <v>-</v>
      </c>
      <c r="AX149" s="439" t="str">
        <f>IF(AX147=1,1,"-")</f>
        <v>-</v>
      </c>
      <c r="AY149" s="439" t="str">
        <f>IF(AY148="11",1,IF(AY148="91",0,IF(AY148="19","*","-")))</f>
        <v>-</v>
      </c>
      <c r="AZ149" s="439" t="str">
        <f t="shared" ref="AZ149:BF149" si="6">IF(AZ148="11",1,IF(AZ148="91",0,IF(AZ148="19","*","-")))</f>
        <v>-</v>
      </c>
      <c r="BA149" s="439" t="str">
        <f t="shared" si="6"/>
        <v>-</v>
      </c>
      <c r="BB149" s="439" t="str">
        <f t="shared" si="6"/>
        <v>-</v>
      </c>
      <c r="BC149" s="439" t="str">
        <f t="shared" si="6"/>
        <v>-</v>
      </c>
      <c r="BD149" s="439" t="str">
        <f t="shared" si="6"/>
        <v>-</v>
      </c>
      <c r="BE149" s="439" t="str">
        <f t="shared" si="6"/>
        <v>-</v>
      </c>
      <c r="BF149" s="439" t="str">
        <f t="shared" si="6"/>
        <v>-</v>
      </c>
      <c r="BG149" s="439" t="str">
        <f>IF(BG147=1,1,"-")</f>
        <v>-</v>
      </c>
      <c r="BH149" s="439" t="str">
        <f>IF(BH147=1,1,"-")</f>
        <v>-</v>
      </c>
      <c r="BI149" s="116"/>
      <c r="BJ149" s="116"/>
    </row>
    <row r="150" spans="2:62">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16"/>
      <c r="BJ150" s="116"/>
    </row>
    <row r="151" spans="2:62">
      <c r="B151" s="255" t="s">
        <v>752</v>
      </c>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116"/>
      <c r="BJ151" s="116"/>
    </row>
    <row r="152" spans="2:62">
      <c r="B152" s="255" t="s">
        <v>1069</v>
      </c>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116"/>
      <c r="BJ152" s="116"/>
    </row>
    <row r="153" spans="2:62">
      <c r="B153" s="255" t="s">
        <v>1070</v>
      </c>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116"/>
      <c r="BJ153" s="116"/>
    </row>
    <row r="154" spans="2:62">
      <c r="B154" s="255" t="s">
        <v>1071</v>
      </c>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116"/>
      <c r="BJ154" s="116"/>
    </row>
    <row r="155" spans="2:62">
      <c r="B155" s="255" t="s">
        <v>1072</v>
      </c>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116"/>
      <c r="BJ155" s="116"/>
    </row>
    <row r="156" spans="2:62">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116"/>
      <c r="BJ156" s="116"/>
    </row>
    <row r="157" spans="2:62">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116"/>
      <c r="BJ157" s="116"/>
    </row>
    <row r="158" spans="2:62">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221"/>
      <c r="AZ158" s="255"/>
      <c r="BA158" s="255"/>
      <c r="BB158" s="255"/>
      <c r="BC158" s="255"/>
      <c r="BD158" s="255"/>
      <c r="BE158" s="255"/>
      <c r="BF158" s="255"/>
      <c r="BG158" s="359" t="str">
        <f>R111</f>
        <v>　　　　　</v>
      </c>
      <c r="BH158" s="221"/>
      <c r="BI158" s="116"/>
      <c r="BJ158" s="116"/>
    </row>
    <row r="159" spans="2:62">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116"/>
      <c r="BJ159" s="116"/>
    </row>
    <row r="160" spans="2:62" ht="18.95" customHeight="1">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16"/>
      <c r="BJ160" s="116"/>
    </row>
    <row r="161" spans="2:62" ht="18.95" customHeight="1">
      <c r="B161" s="221"/>
      <c r="C161" s="336" t="s">
        <v>1073</v>
      </c>
      <c r="D161" s="255"/>
      <c r="E161" s="255"/>
      <c r="F161" s="255"/>
      <c r="G161" s="255"/>
      <c r="H161" s="190"/>
      <c r="I161" s="190"/>
      <c r="J161" s="190"/>
      <c r="K161" s="190"/>
      <c r="L161" s="190"/>
      <c r="M161" s="190"/>
      <c r="N161" s="190"/>
      <c r="O161" s="190"/>
      <c r="P161" s="190"/>
      <c r="Q161" s="190"/>
      <c r="R161" s="190"/>
      <c r="S161" s="190"/>
      <c r="T161" s="190"/>
      <c r="U161" s="190"/>
      <c r="V161" s="190"/>
      <c r="W161" s="190"/>
      <c r="X161" s="221"/>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221"/>
      <c r="AW161" s="339"/>
      <c r="AX161" s="339"/>
      <c r="AY161" s="339"/>
      <c r="AZ161" s="339"/>
      <c r="BA161" s="339"/>
      <c r="BB161" s="339"/>
      <c r="BC161" s="339"/>
      <c r="BD161" s="339"/>
      <c r="BE161" s="339"/>
      <c r="BF161" s="339"/>
      <c r="BG161" s="440" t="str">
        <f>P124</f>
        <v/>
      </c>
      <c r="BH161" s="257"/>
      <c r="BI161" s="116"/>
      <c r="BJ161" s="116"/>
    </row>
    <row r="162" spans="2:62" ht="18.95" customHeight="1">
      <c r="B162" s="190"/>
      <c r="C162" s="1628" t="s">
        <v>1074</v>
      </c>
      <c r="D162" s="1628"/>
      <c r="E162" s="1628"/>
      <c r="F162" s="1628"/>
      <c r="G162" s="1628"/>
      <c r="H162" s="1628"/>
      <c r="I162" s="1628"/>
      <c r="J162" s="1628"/>
      <c r="K162" s="1628"/>
      <c r="L162" s="1628"/>
      <c r="M162" s="1628"/>
      <c r="N162" s="1628"/>
      <c r="O162" s="1155" t="s">
        <v>1075</v>
      </c>
      <c r="P162" s="1155"/>
      <c r="Q162" s="1155"/>
      <c r="R162" s="1155"/>
      <c r="S162" s="1155"/>
      <c r="T162" s="1155"/>
      <c r="U162" s="1155"/>
      <c r="V162" s="1155"/>
      <c r="W162" s="1155"/>
      <c r="X162" s="1155"/>
      <c r="Y162" s="1155"/>
      <c r="Z162" s="1155"/>
      <c r="AA162" s="1155"/>
      <c r="AB162" s="1155"/>
      <c r="AC162" s="1155"/>
      <c r="AD162" s="1155"/>
      <c r="AE162" s="1155"/>
      <c r="AF162" s="1155" t="s">
        <v>1076</v>
      </c>
      <c r="AG162" s="1155"/>
      <c r="AH162" s="1155"/>
      <c r="AI162" s="1155"/>
      <c r="AJ162" s="1155"/>
      <c r="AK162" s="1155"/>
      <c r="AL162" s="1155"/>
      <c r="AM162" s="1155"/>
      <c r="AN162" s="1155"/>
      <c r="AO162" s="1155"/>
      <c r="AP162" s="1155"/>
      <c r="AQ162" s="1155"/>
      <c r="AR162" s="1155"/>
      <c r="AS162" s="1155"/>
      <c r="AT162" s="1155"/>
      <c r="AU162" s="1155"/>
      <c r="AV162" s="1629" t="s">
        <v>1077</v>
      </c>
      <c r="AW162" s="1630"/>
      <c r="AX162" s="1630"/>
      <c r="AY162" s="1630"/>
      <c r="AZ162" s="1630"/>
      <c r="BA162" s="1630"/>
      <c r="BB162" s="1630"/>
      <c r="BC162" s="1630"/>
      <c r="BD162" s="1630"/>
      <c r="BE162" s="1630"/>
      <c r="BF162" s="1630"/>
      <c r="BG162" s="1631"/>
      <c r="BH162" s="190"/>
      <c r="BI162" s="116"/>
      <c r="BJ162" s="116"/>
    </row>
    <row r="163" spans="2:62" ht="18.95" customHeight="1">
      <c r="B163" s="190"/>
      <c r="C163" s="1628"/>
      <c r="D163" s="1628"/>
      <c r="E163" s="1628"/>
      <c r="F163" s="1628"/>
      <c r="G163" s="1628"/>
      <c r="H163" s="1628"/>
      <c r="I163" s="1628"/>
      <c r="J163" s="1628"/>
      <c r="K163" s="1628"/>
      <c r="L163" s="1628"/>
      <c r="M163" s="1628"/>
      <c r="N163" s="1628"/>
      <c r="O163" s="1626" t="s">
        <v>1078</v>
      </c>
      <c r="P163" s="1626"/>
      <c r="Q163" s="1626"/>
      <c r="R163" s="1626"/>
      <c r="S163" s="1626"/>
      <c r="T163" s="1626"/>
      <c r="U163" s="1626"/>
      <c r="V163" s="1626"/>
      <c r="W163" s="1626" t="s">
        <v>1079</v>
      </c>
      <c r="X163" s="1626"/>
      <c r="Y163" s="1626"/>
      <c r="Z163" s="1626"/>
      <c r="AA163" s="1626"/>
      <c r="AB163" s="1626"/>
      <c r="AC163" s="1626"/>
      <c r="AD163" s="1626"/>
      <c r="AE163" s="1626"/>
      <c r="AF163" s="1626" t="s">
        <v>1079</v>
      </c>
      <c r="AG163" s="1626"/>
      <c r="AH163" s="1626"/>
      <c r="AI163" s="1626"/>
      <c r="AJ163" s="1626"/>
      <c r="AK163" s="1626"/>
      <c r="AL163" s="1626"/>
      <c r="AM163" s="1626"/>
      <c r="AN163" s="1626" t="s">
        <v>1079</v>
      </c>
      <c r="AO163" s="1626"/>
      <c r="AP163" s="1626"/>
      <c r="AQ163" s="1626"/>
      <c r="AR163" s="1626"/>
      <c r="AS163" s="1626"/>
      <c r="AT163" s="1626"/>
      <c r="AU163" s="1626"/>
      <c r="AV163" s="1632"/>
      <c r="AW163" s="1633"/>
      <c r="AX163" s="1633"/>
      <c r="AY163" s="1633"/>
      <c r="AZ163" s="1633"/>
      <c r="BA163" s="1633"/>
      <c r="BB163" s="1633"/>
      <c r="BC163" s="1633"/>
      <c r="BD163" s="1633"/>
      <c r="BE163" s="1633"/>
      <c r="BF163" s="1633"/>
      <c r="BG163" s="1634"/>
      <c r="BH163" s="190"/>
      <c r="BI163" s="116"/>
      <c r="BJ163" s="116"/>
    </row>
    <row r="164" spans="2:62" ht="18.95" customHeight="1">
      <c r="B164" s="190"/>
      <c r="C164" s="1628"/>
      <c r="D164" s="1628"/>
      <c r="E164" s="1628"/>
      <c r="F164" s="1628"/>
      <c r="G164" s="1628"/>
      <c r="H164" s="1628"/>
      <c r="I164" s="1628"/>
      <c r="J164" s="1628"/>
      <c r="K164" s="1628"/>
      <c r="L164" s="1628"/>
      <c r="M164" s="1628"/>
      <c r="N164" s="1628"/>
      <c r="O164" s="1626" t="s">
        <v>1080</v>
      </c>
      <c r="P164" s="1626"/>
      <c r="Q164" s="1626"/>
      <c r="R164" s="1626"/>
      <c r="S164" s="1626"/>
      <c r="T164" s="1626"/>
      <c r="U164" s="1626"/>
      <c r="V164" s="1626"/>
      <c r="W164" s="1626" t="s">
        <v>1080</v>
      </c>
      <c r="X164" s="1626"/>
      <c r="Y164" s="1626"/>
      <c r="Z164" s="1626"/>
      <c r="AA164" s="1626"/>
      <c r="AB164" s="1626"/>
      <c r="AC164" s="1626"/>
      <c r="AD164" s="1626"/>
      <c r="AE164" s="1626"/>
      <c r="AF164" s="1626" t="s">
        <v>1080</v>
      </c>
      <c r="AG164" s="1626"/>
      <c r="AH164" s="1626"/>
      <c r="AI164" s="1626"/>
      <c r="AJ164" s="1626"/>
      <c r="AK164" s="1626"/>
      <c r="AL164" s="1626"/>
      <c r="AM164" s="1626"/>
      <c r="AN164" s="1626" t="s">
        <v>1080</v>
      </c>
      <c r="AO164" s="1626"/>
      <c r="AP164" s="1626"/>
      <c r="AQ164" s="1626"/>
      <c r="AR164" s="1626"/>
      <c r="AS164" s="1626"/>
      <c r="AT164" s="1626"/>
      <c r="AU164" s="1626"/>
      <c r="AV164" s="1632"/>
      <c r="AW164" s="1633"/>
      <c r="AX164" s="1633"/>
      <c r="AY164" s="1633"/>
      <c r="AZ164" s="1633"/>
      <c r="BA164" s="1633"/>
      <c r="BB164" s="1633"/>
      <c r="BC164" s="1633"/>
      <c r="BD164" s="1633"/>
      <c r="BE164" s="1633"/>
      <c r="BF164" s="1633"/>
      <c r="BG164" s="1634"/>
      <c r="BH164" s="190"/>
      <c r="BI164" s="116"/>
      <c r="BJ164" s="116"/>
    </row>
    <row r="165" spans="2:62" ht="18.95" customHeight="1">
      <c r="B165" s="190"/>
      <c r="C165" s="1628"/>
      <c r="D165" s="1628"/>
      <c r="E165" s="1628"/>
      <c r="F165" s="1628"/>
      <c r="G165" s="1628"/>
      <c r="H165" s="1628"/>
      <c r="I165" s="1628"/>
      <c r="J165" s="1628"/>
      <c r="K165" s="1628"/>
      <c r="L165" s="1628"/>
      <c r="M165" s="1628"/>
      <c r="N165" s="1628"/>
      <c r="O165" s="1627" t="s">
        <v>894</v>
      </c>
      <c r="P165" s="1627"/>
      <c r="Q165" s="1627"/>
      <c r="R165" s="1627"/>
      <c r="S165" s="1627"/>
      <c r="T165" s="1627"/>
      <c r="U165" s="1627"/>
      <c r="V165" s="1627"/>
      <c r="W165" s="1627" t="s">
        <v>894</v>
      </c>
      <c r="X165" s="1627"/>
      <c r="Y165" s="1627"/>
      <c r="Z165" s="1627"/>
      <c r="AA165" s="1627"/>
      <c r="AB165" s="1627"/>
      <c r="AC165" s="1627"/>
      <c r="AD165" s="1627"/>
      <c r="AE165" s="1627"/>
      <c r="AF165" s="1627" t="s">
        <v>894</v>
      </c>
      <c r="AG165" s="1627"/>
      <c r="AH165" s="1627"/>
      <c r="AI165" s="1627"/>
      <c r="AJ165" s="1627"/>
      <c r="AK165" s="1627"/>
      <c r="AL165" s="1627"/>
      <c r="AM165" s="1627"/>
      <c r="AN165" s="1627" t="s">
        <v>894</v>
      </c>
      <c r="AO165" s="1627"/>
      <c r="AP165" s="1627"/>
      <c r="AQ165" s="1627"/>
      <c r="AR165" s="1627"/>
      <c r="AS165" s="1627"/>
      <c r="AT165" s="1627"/>
      <c r="AU165" s="1627"/>
      <c r="AV165" s="1619" t="s">
        <v>1081</v>
      </c>
      <c r="AW165" s="1620"/>
      <c r="AX165" s="1620"/>
      <c r="AY165" s="1620"/>
      <c r="AZ165" s="1620"/>
      <c r="BA165" s="1620"/>
      <c r="BB165" s="1620"/>
      <c r="BC165" s="1620"/>
      <c r="BD165" s="1620"/>
      <c r="BE165" s="1620"/>
      <c r="BF165" s="1620"/>
      <c r="BG165" s="1621"/>
      <c r="BH165" s="190"/>
      <c r="BI165" s="116"/>
      <c r="BJ165" s="116"/>
    </row>
    <row r="166" spans="2:62" ht="30" customHeight="1">
      <c r="B166" s="190"/>
      <c r="C166" s="1074" t="s">
        <v>523</v>
      </c>
      <c r="D166" s="1074"/>
      <c r="E166" s="1074"/>
      <c r="F166" s="1074"/>
      <c r="G166" s="1074"/>
      <c r="H166" s="1074"/>
      <c r="I166" s="1074"/>
      <c r="J166" s="1074"/>
      <c r="K166" s="1074"/>
      <c r="L166" s="1074"/>
      <c r="M166" s="1074"/>
      <c r="N166" s="1074"/>
      <c r="O166" s="1622"/>
      <c r="P166" s="1622"/>
      <c r="Q166" s="1622"/>
      <c r="R166" s="1622"/>
      <c r="S166" s="1622"/>
      <c r="T166" s="1622"/>
      <c r="U166" s="1622"/>
      <c r="V166" s="1622"/>
      <c r="W166" s="1622"/>
      <c r="X166" s="1622"/>
      <c r="Y166" s="1622"/>
      <c r="Z166" s="1622"/>
      <c r="AA166" s="1622"/>
      <c r="AB166" s="1622"/>
      <c r="AC166" s="1622"/>
      <c r="AD166" s="1622"/>
      <c r="AE166" s="1622"/>
      <c r="AF166" s="1622"/>
      <c r="AG166" s="1622"/>
      <c r="AH166" s="1622"/>
      <c r="AI166" s="1622"/>
      <c r="AJ166" s="1622"/>
      <c r="AK166" s="1622"/>
      <c r="AL166" s="1622"/>
      <c r="AM166" s="1622"/>
      <c r="AN166" s="1622"/>
      <c r="AO166" s="1622"/>
      <c r="AP166" s="1622"/>
      <c r="AQ166" s="1622"/>
      <c r="AR166" s="1622"/>
      <c r="AS166" s="1622"/>
      <c r="AT166" s="1622"/>
      <c r="AU166" s="1622"/>
      <c r="AV166" s="1623">
        <f t="shared" ref="AV166:AV172" si="7">ROUND((O166+W166+AF166+AN166)/2,0)</f>
        <v>0</v>
      </c>
      <c r="AW166" s="1624"/>
      <c r="AX166" s="1624"/>
      <c r="AY166" s="1624"/>
      <c r="AZ166" s="1624"/>
      <c r="BA166" s="1624"/>
      <c r="BB166" s="1624"/>
      <c r="BC166" s="1624"/>
      <c r="BD166" s="1624"/>
      <c r="BE166" s="1624"/>
      <c r="BF166" s="1624"/>
      <c r="BG166" s="1625"/>
      <c r="BH166" s="190"/>
      <c r="BI166" s="116"/>
      <c r="BJ166" s="116"/>
    </row>
    <row r="167" spans="2:62" ht="30" customHeight="1">
      <c r="B167" s="190"/>
      <c r="C167" s="1074" t="s">
        <v>524</v>
      </c>
      <c r="D167" s="1074"/>
      <c r="E167" s="1074"/>
      <c r="F167" s="1074"/>
      <c r="G167" s="1074"/>
      <c r="H167" s="1074"/>
      <c r="I167" s="1074"/>
      <c r="J167" s="1074"/>
      <c r="K167" s="1074"/>
      <c r="L167" s="1074"/>
      <c r="M167" s="1074"/>
      <c r="N167" s="1074"/>
      <c r="O167" s="1622"/>
      <c r="P167" s="1622"/>
      <c r="Q167" s="1622"/>
      <c r="R167" s="1622"/>
      <c r="S167" s="1622"/>
      <c r="T167" s="1622"/>
      <c r="U167" s="1622"/>
      <c r="V167" s="1622"/>
      <c r="W167" s="1622"/>
      <c r="X167" s="1622"/>
      <c r="Y167" s="1622"/>
      <c r="Z167" s="1622"/>
      <c r="AA167" s="1622"/>
      <c r="AB167" s="1622"/>
      <c r="AC167" s="1622"/>
      <c r="AD167" s="1622"/>
      <c r="AE167" s="1622"/>
      <c r="AF167" s="1622"/>
      <c r="AG167" s="1622"/>
      <c r="AH167" s="1622"/>
      <c r="AI167" s="1622"/>
      <c r="AJ167" s="1622"/>
      <c r="AK167" s="1622"/>
      <c r="AL167" s="1622"/>
      <c r="AM167" s="1622"/>
      <c r="AN167" s="1622"/>
      <c r="AO167" s="1622"/>
      <c r="AP167" s="1622"/>
      <c r="AQ167" s="1622"/>
      <c r="AR167" s="1622"/>
      <c r="AS167" s="1622"/>
      <c r="AT167" s="1622"/>
      <c r="AU167" s="1622"/>
      <c r="AV167" s="1623">
        <f t="shared" si="7"/>
        <v>0</v>
      </c>
      <c r="AW167" s="1624"/>
      <c r="AX167" s="1624"/>
      <c r="AY167" s="1624"/>
      <c r="AZ167" s="1624"/>
      <c r="BA167" s="1624"/>
      <c r="BB167" s="1624"/>
      <c r="BC167" s="1624"/>
      <c r="BD167" s="1624"/>
      <c r="BE167" s="1624"/>
      <c r="BF167" s="1624"/>
      <c r="BG167" s="1625"/>
      <c r="BH167" s="190"/>
      <c r="BI167" s="116"/>
      <c r="BJ167" s="116"/>
    </row>
    <row r="168" spans="2:62" ht="30" customHeight="1">
      <c r="B168" s="190"/>
      <c r="C168" s="1074" t="s">
        <v>525</v>
      </c>
      <c r="D168" s="1074"/>
      <c r="E168" s="1074"/>
      <c r="F168" s="1074"/>
      <c r="G168" s="1074"/>
      <c r="H168" s="1074"/>
      <c r="I168" s="1074"/>
      <c r="J168" s="1074"/>
      <c r="K168" s="1074"/>
      <c r="L168" s="1074"/>
      <c r="M168" s="1074"/>
      <c r="N168" s="1074"/>
      <c r="O168" s="1622"/>
      <c r="P168" s="1622"/>
      <c r="Q168" s="1622"/>
      <c r="R168" s="1622"/>
      <c r="S168" s="1622"/>
      <c r="T168" s="1622"/>
      <c r="U168" s="1622"/>
      <c r="V168" s="1622"/>
      <c r="W168" s="1622"/>
      <c r="X168" s="1622"/>
      <c r="Y168" s="1622"/>
      <c r="Z168" s="1622"/>
      <c r="AA168" s="1622"/>
      <c r="AB168" s="1622"/>
      <c r="AC168" s="1622"/>
      <c r="AD168" s="1622"/>
      <c r="AE168" s="1622"/>
      <c r="AF168" s="1622"/>
      <c r="AG168" s="1622"/>
      <c r="AH168" s="1622"/>
      <c r="AI168" s="1622"/>
      <c r="AJ168" s="1622"/>
      <c r="AK168" s="1622"/>
      <c r="AL168" s="1622"/>
      <c r="AM168" s="1622"/>
      <c r="AN168" s="1622"/>
      <c r="AO168" s="1622"/>
      <c r="AP168" s="1622"/>
      <c r="AQ168" s="1622"/>
      <c r="AR168" s="1622"/>
      <c r="AS168" s="1622"/>
      <c r="AT168" s="1622"/>
      <c r="AU168" s="1622"/>
      <c r="AV168" s="1623">
        <f t="shared" si="7"/>
        <v>0</v>
      </c>
      <c r="AW168" s="1624"/>
      <c r="AX168" s="1624"/>
      <c r="AY168" s="1624"/>
      <c r="AZ168" s="1624"/>
      <c r="BA168" s="1624"/>
      <c r="BB168" s="1624"/>
      <c r="BC168" s="1624"/>
      <c r="BD168" s="1624"/>
      <c r="BE168" s="1624"/>
      <c r="BF168" s="1624"/>
      <c r="BG168" s="1625"/>
      <c r="BH168" s="190"/>
      <c r="BI168" s="116"/>
      <c r="BJ168" s="116"/>
    </row>
    <row r="169" spans="2:62" ht="30" customHeight="1">
      <c r="B169" s="190"/>
      <c r="C169" s="1074" t="s">
        <v>1082</v>
      </c>
      <c r="D169" s="1074"/>
      <c r="E169" s="1074"/>
      <c r="F169" s="1074"/>
      <c r="G169" s="1074"/>
      <c r="H169" s="1074"/>
      <c r="I169" s="1074"/>
      <c r="J169" s="1074"/>
      <c r="K169" s="1074"/>
      <c r="L169" s="1074"/>
      <c r="M169" s="1074"/>
      <c r="N169" s="1074"/>
      <c r="O169" s="1622"/>
      <c r="P169" s="1622"/>
      <c r="Q169" s="1622"/>
      <c r="R169" s="1622"/>
      <c r="S169" s="1622"/>
      <c r="T169" s="1622"/>
      <c r="U169" s="1622"/>
      <c r="V169" s="1622"/>
      <c r="W169" s="1622"/>
      <c r="X169" s="1622"/>
      <c r="Y169" s="1622"/>
      <c r="Z169" s="1622"/>
      <c r="AA169" s="1622"/>
      <c r="AB169" s="1622"/>
      <c r="AC169" s="1622"/>
      <c r="AD169" s="1622"/>
      <c r="AE169" s="1622"/>
      <c r="AF169" s="1622"/>
      <c r="AG169" s="1622"/>
      <c r="AH169" s="1622"/>
      <c r="AI169" s="1622"/>
      <c r="AJ169" s="1622"/>
      <c r="AK169" s="1622"/>
      <c r="AL169" s="1622"/>
      <c r="AM169" s="1622"/>
      <c r="AN169" s="1622"/>
      <c r="AO169" s="1622"/>
      <c r="AP169" s="1622"/>
      <c r="AQ169" s="1622"/>
      <c r="AR169" s="1622"/>
      <c r="AS169" s="1622"/>
      <c r="AT169" s="1622"/>
      <c r="AU169" s="1622"/>
      <c r="AV169" s="1635">
        <f t="shared" si="7"/>
        <v>0</v>
      </c>
      <c r="AW169" s="1636"/>
      <c r="AX169" s="1636"/>
      <c r="AY169" s="1636"/>
      <c r="AZ169" s="1636"/>
      <c r="BA169" s="1636"/>
      <c r="BB169" s="1636"/>
      <c r="BC169" s="1636"/>
      <c r="BD169" s="1636"/>
      <c r="BE169" s="1636"/>
      <c r="BF169" s="1636"/>
      <c r="BG169" s="1637"/>
      <c r="BH169" s="190"/>
      <c r="BI169" s="116"/>
      <c r="BJ169" s="116"/>
    </row>
    <row r="170" spans="2:62" ht="30" customHeight="1">
      <c r="B170" s="190"/>
      <c r="C170" s="1074" t="s">
        <v>527</v>
      </c>
      <c r="D170" s="1074"/>
      <c r="E170" s="1074"/>
      <c r="F170" s="1074"/>
      <c r="G170" s="1074"/>
      <c r="H170" s="1074"/>
      <c r="I170" s="1074"/>
      <c r="J170" s="1074"/>
      <c r="K170" s="1074"/>
      <c r="L170" s="1074"/>
      <c r="M170" s="1074"/>
      <c r="N170" s="1074"/>
      <c r="O170" s="1622"/>
      <c r="P170" s="1622"/>
      <c r="Q170" s="1622"/>
      <c r="R170" s="1622"/>
      <c r="S170" s="1622"/>
      <c r="T170" s="1622"/>
      <c r="U170" s="1622"/>
      <c r="V170" s="1622"/>
      <c r="W170" s="1622"/>
      <c r="X170" s="1622"/>
      <c r="Y170" s="1622"/>
      <c r="Z170" s="1622"/>
      <c r="AA170" s="1622"/>
      <c r="AB170" s="1622"/>
      <c r="AC170" s="1622"/>
      <c r="AD170" s="1622"/>
      <c r="AE170" s="1622"/>
      <c r="AF170" s="1622"/>
      <c r="AG170" s="1622"/>
      <c r="AH170" s="1622"/>
      <c r="AI170" s="1622"/>
      <c r="AJ170" s="1622"/>
      <c r="AK170" s="1622"/>
      <c r="AL170" s="1622"/>
      <c r="AM170" s="1622"/>
      <c r="AN170" s="1622"/>
      <c r="AO170" s="1622"/>
      <c r="AP170" s="1622"/>
      <c r="AQ170" s="1622"/>
      <c r="AR170" s="1622"/>
      <c r="AS170" s="1622"/>
      <c r="AT170" s="1622"/>
      <c r="AU170" s="1622"/>
      <c r="AV170" s="1642">
        <f t="shared" si="7"/>
        <v>0</v>
      </c>
      <c r="AW170" s="1643"/>
      <c r="AX170" s="1643"/>
      <c r="AY170" s="1643"/>
      <c r="AZ170" s="1643"/>
      <c r="BA170" s="1643"/>
      <c r="BB170" s="1643"/>
      <c r="BC170" s="1643"/>
      <c r="BD170" s="1643"/>
      <c r="BE170" s="1643"/>
      <c r="BF170" s="1643"/>
      <c r="BG170" s="1644"/>
      <c r="BH170" s="190"/>
      <c r="BI170" s="116"/>
      <c r="BJ170" s="116"/>
    </row>
    <row r="171" spans="2:62" ht="30" customHeight="1">
      <c r="B171" s="190"/>
      <c r="C171" s="1074" t="s">
        <v>371</v>
      </c>
      <c r="D171" s="1074"/>
      <c r="E171" s="1074"/>
      <c r="F171" s="1074"/>
      <c r="G171" s="1074"/>
      <c r="H171" s="1074"/>
      <c r="I171" s="1074"/>
      <c r="J171" s="1074"/>
      <c r="K171" s="1074"/>
      <c r="L171" s="1074"/>
      <c r="M171" s="1074"/>
      <c r="N171" s="1074"/>
      <c r="O171" s="1622"/>
      <c r="P171" s="1622"/>
      <c r="Q171" s="1622"/>
      <c r="R171" s="1622"/>
      <c r="S171" s="1622"/>
      <c r="T171" s="1622"/>
      <c r="U171" s="1622"/>
      <c r="V171" s="1622"/>
      <c r="W171" s="1622"/>
      <c r="X171" s="1622"/>
      <c r="Y171" s="1622"/>
      <c r="Z171" s="1622"/>
      <c r="AA171" s="1622"/>
      <c r="AB171" s="1622"/>
      <c r="AC171" s="1622"/>
      <c r="AD171" s="1622"/>
      <c r="AE171" s="1622"/>
      <c r="AF171" s="1622"/>
      <c r="AG171" s="1622"/>
      <c r="AH171" s="1622"/>
      <c r="AI171" s="1622"/>
      <c r="AJ171" s="1622"/>
      <c r="AK171" s="1622"/>
      <c r="AL171" s="1622"/>
      <c r="AM171" s="1622"/>
      <c r="AN171" s="1622"/>
      <c r="AO171" s="1622"/>
      <c r="AP171" s="1622"/>
      <c r="AQ171" s="1622"/>
      <c r="AR171" s="1622"/>
      <c r="AS171" s="1622"/>
      <c r="AT171" s="1622"/>
      <c r="AU171" s="1622"/>
      <c r="AV171" s="1642">
        <f t="shared" si="7"/>
        <v>0</v>
      </c>
      <c r="AW171" s="1643"/>
      <c r="AX171" s="1643"/>
      <c r="AY171" s="1643"/>
      <c r="AZ171" s="1643"/>
      <c r="BA171" s="1643"/>
      <c r="BB171" s="1643"/>
      <c r="BC171" s="1643"/>
      <c r="BD171" s="1643"/>
      <c r="BE171" s="1643"/>
      <c r="BF171" s="1643"/>
      <c r="BG171" s="1644"/>
      <c r="BH171" s="190"/>
      <c r="BI171" s="116"/>
      <c r="BJ171" s="116"/>
    </row>
    <row r="172" spans="2:62" ht="30" customHeight="1">
      <c r="B172" s="190"/>
      <c r="C172" s="1074" t="s">
        <v>300</v>
      </c>
      <c r="D172" s="1074"/>
      <c r="E172" s="1074"/>
      <c r="F172" s="1074"/>
      <c r="G172" s="1074"/>
      <c r="H172" s="1074"/>
      <c r="I172" s="1074"/>
      <c r="J172" s="1074"/>
      <c r="K172" s="1074"/>
      <c r="L172" s="1074"/>
      <c r="M172" s="1074"/>
      <c r="N172" s="1074"/>
      <c r="O172" s="1641">
        <f>SUM(O166:V171)</f>
        <v>0</v>
      </c>
      <c r="P172" s="1641"/>
      <c r="Q172" s="1641"/>
      <c r="R172" s="1641"/>
      <c r="S172" s="1641"/>
      <c r="T172" s="1641"/>
      <c r="U172" s="1641"/>
      <c r="V172" s="1641"/>
      <c r="W172" s="1641">
        <f>SUM(W166:AE171)</f>
        <v>0</v>
      </c>
      <c r="X172" s="1641"/>
      <c r="Y172" s="1641"/>
      <c r="Z172" s="1641"/>
      <c r="AA172" s="1641"/>
      <c r="AB172" s="1641"/>
      <c r="AC172" s="1641"/>
      <c r="AD172" s="1641"/>
      <c r="AE172" s="1641"/>
      <c r="AF172" s="1641">
        <f>SUM(AF166:AM171)</f>
        <v>0</v>
      </c>
      <c r="AG172" s="1641"/>
      <c r="AH172" s="1641"/>
      <c r="AI172" s="1641"/>
      <c r="AJ172" s="1641"/>
      <c r="AK172" s="1641"/>
      <c r="AL172" s="1641"/>
      <c r="AM172" s="1641"/>
      <c r="AN172" s="1641">
        <f>SUM(AN166:AU171)</f>
        <v>0</v>
      </c>
      <c r="AO172" s="1641"/>
      <c r="AP172" s="1641"/>
      <c r="AQ172" s="1641"/>
      <c r="AR172" s="1641"/>
      <c r="AS172" s="1641"/>
      <c r="AT172" s="1641"/>
      <c r="AU172" s="1641"/>
      <c r="AV172" s="1642">
        <f t="shared" si="7"/>
        <v>0</v>
      </c>
      <c r="AW172" s="1643"/>
      <c r="AX172" s="1643"/>
      <c r="AY172" s="1643"/>
      <c r="AZ172" s="1643"/>
      <c r="BA172" s="1643"/>
      <c r="BB172" s="1643"/>
      <c r="BC172" s="1643"/>
      <c r="BD172" s="1643"/>
      <c r="BE172" s="1643"/>
      <c r="BF172" s="1643"/>
      <c r="BG172" s="1644"/>
      <c r="BH172" s="190"/>
      <c r="BI172" s="116"/>
      <c r="BJ172" s="116"/>
    </row>
    <row r="173" spans="2:62" ht="10.5" customHeight="1">
      <c r="B173" s="190"/>
      <c r="C173" s="269"/>
      <c r="D173" s="269"/>
      <c r="E173" s="269"/>
      <c r="F173" s="269"/>
      <c r="G173" s="269"/>
      <c r="H173" s="269"/>
      <c r="I173" s="269"/>
      <c r="J173" s="269"/>
      <c r="K173" s="269"/>
      <c r="L173" s="269"/>
      <c r="M173" s="269"/>
      <c r="N173" s="269"/>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c r="BB173" s="441"/>
      <c r="BC173" s="441"/>
      <c r="BD173" s="441"/>
      <c r="BE173" s="441"/>
      <c r="BF173" s="441"/>
      <c r="BG173" s="441"/>
      <c r="BH173" s="190"/>
      <c r="BI173" s="116"/>
      <c r="BJ173" s="116"/>
    </row>
    <row r="174" spans="2:62" ht="18.95" customHeight="1">
      <c r="B174" s="190"/>
      <c r="C174" s="442" t="s">
        <v>1083</v>
      </c>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16"/>
      <c r="BJ174" s="116"/>
    </row>
    <row r="175" spans="2:62" ht="59.25" customHeight="1">
      <c r="B175" s="221"/>
      <c r="C175" s="1652" t="s">
        <v>738</v>
      </c>
      <c r="D175" s="1652"/>
      <c r="E175" s="1652"/>
      <c r="F175" s="1652"/>
      <c r="G175" s="1652" t="s">
        <v>739</v>
      </c>
      <c r="H175" s="1652"/>
      <c r="I175" s="1652"/>
      <c r="J175" s="1652"/>
      <c r="K175" s="1653" t="s">
        <v>741</v>
      </c>
      <c r="L175" s="1653"/>
      <c r="M175" s="1653"/>
      <c r="N175" s="1653"/>
      <c r="O175" s="1653" t="s">
        <v>1084</v>
      </c>
      <c r="P175" s="1653"/>
      <c r="Q175" s="1653"/>
      <c r="R175" s="1653"/>
      <c r="S175" s="1638" t="s">
        <v>1085</v>
      </c>
      <c r="T175" s="1639"/>
      <c r="U175" s="1639"/>
      <c r="V175" s="1640"/>
      <c r="W175" s="1638" t="s">
        <v>1086</v>
      </c>
      <c r="X175" s="1639"/>
      <c r="Y175" s="1639"/>
      <c r="Z175" s="1640"/>
      <c r="AA175" s="1655" t="s">
        <v>1087</v>
      </c>
      <c r="AB175" s="1656"/>
      <c r="AC175" s="1656"/>
      <c r="AD175" s="1657"/>
      <c r="AE175" s="1652" t="s">
        <v>900</v>
      </c>
      <c r="AF175" s="1652"/>
      <c r="AG175" s="1652"/>
      <c r="AH175" s="1652"/>
      <c r="AI175" s="1652" t="s">
        <v>955</v>
      </c>
      <c r="AJ175" s="1652"/>
      <c r="AK175" s="1652"/>
      <c r="AL175" s="1652"/>
      <c r="AM175" s="1652" t="s">
        <v>1088</v>
      </c>
      <c r="AN175" s="1652"/>
      <c r="AO175" s="1652"/>
      <c r="AP175" s="1652"/>
      <c r="AQ175" s="1653" t="s">
        <v>1089</v>
      </c>
      <c r="AR175" s="1653"/>
      <c r="AS175" s="1653"/>
      <c r="AT175" s="1653"/>
      <c r="AU175" s="1653" t="s">
        <v>1090</v>
      </c>
      <c r="AV175" s="1653"/>
      <c r="AW175" s="1653"/>
      <c r="AX175" s="1653"/>
      <c r="AY175" s="1652" t="s">
        <v>283</v>
      </c>
      <c r="AZ175" s="1652"/>
      <c r="BA175" s="1652"/>
      <c r="BB175" s="1652"/>
      <c r="BC175" s="190"/>
      <c r="BD175" s="190"/>
      <c r="BE175" s="190"/>
      <c r="BF175" s="190"/>
      <c r="BG175" s="221"/>
      <c r="BH175" s="221"/>
    </row>
    <row r="176" spans="2:62" ht="30" customHeight="1">
      <c r="B176" s="221"/>
      <c r="C176" s="1181"/>
      <c r="D176" s="1181"/>
      <c r="E176" s="1181"/>
      <c r="F176" s="1181"/>
      <c r="G176" s="1181"/>
      <c r="H176" s="1181"/>
      <c r="I176" s="1181"/>
      <c r="J176" s="1181"/>
      <c r="K176" s="1181"/>
      <c r="L176" s="1181"/>
      <c r="M176" s="1181"/>
      <c r="N176" s="1181"/>
      <c r="O176" s="1181"/>
      <c r="P176" s="1181"/>
      <c r="Q176" s="1181"/>
      <c r="R176" s="1181"/>
      <c r="S176" s="1645"/>
      <c r="T176" s="1646"/>
      <c r="U176" s="1646"/>
      <c r="V176" s="1647"/>
      <c r="W176" s="1645"/>
      <c r="X176" s="1646"/>
      <c r="Y176" s="1646"/>
      <c r="Z176" s="1647"/>
      <c r="AA176" s="1105"/>
      <c r="AB176" s="1654"/>
      <c r="AC176" s="1654"/>
      <c r="AD176" s="1106"/>
      <c r="AE176" s="1181"/>
      <c r="AF176" s="1181"/>
      <c r="AG176" s="1181"/>
      <c r="AH176" s="1181"/>
      <c r="AI176" s="1181"/>
      <c r="AJ176" s="1181"/>
      <c r="AK176" s="1181"/>
      <c r="AL176" s="1181"/>
      <c r="AM176" s="1181"/>
      <c r="AN176" s="1181"/>
      <c r="AO176" s="1181"/>
      <c r="AP176" s="1181"/>
      <c r="AQ176" s="1648"/>
      <c r="AR176" s="1648"/>
      <c r="AS176" s="1648"/>
      <c r="AT176" s="1648"/>
      <c r="AU176" s="1648"/>
      <c r="AV176" s="1648"/>
      <c r="AW176" s="1648"/>
      <c r="AX176" s="1648"/>
      <c r="AY176" s="1181"/>
      <c r="AZ176" s="1181"/>
      <c r="BA176" s="1181"/>
      <c r="BB176" s="1181"/>
      <c r="BC176" s="190"/>
      <c r="BD176" s="190"/>
      <c r="BE176" s="190"/>
      <c r="BF176" s="190"/>
      <c r="BG176" s="221"/>
      <c r="BH176" s="221"/>
    </row>
    <row r="177" spans="2:62" ht="15" customHeight="1">
      <c r="B177" s="221"/>
      <c r="C177" s="252"/>
      <c r="D177" s="190"/>
      <c r="E177" s="190"/>
      <c r="F177" s="190"/>
      <c r="G177" s="252"/>
      <c r="H177" s="190"/>
      <c r="I177" s="190"/>
      <c r="J177" s="190"/>
      <c r="K177" s="252"/>
      <c r="L177" s="190"/>
      <c r="M177" s="190"/>
      <c r="N177" s="190"/>
      <c r="O177" s="252"/>
      <c r="P177" s="190"/>
      <c r="Q177" s="190"/>
      <c r="R177" s="190"/>
      <c r="S177" s="252"/>
      <c r="T177" s="190"/>
      <c r="U177" s="190"/>
      <c r="V177" s="190"/>
      <c r="W177" s="252"/>
      <c r="X177" s="190"/>
      <c r="Y177" s="190"/>
      <c r="Z177" s="190"/>
      <c r="AA177" s="252"/>
      <c r="AB177" s="190"/>
      <c r="AC177" s="190"/>
      <c r="AD177" s="190"/>
      <c r="AE177" s="190"/>
      <c r="AF177" s="252"/>
      <c r="AG177" s="190"/>
      <c r="AH177" s="190"/>
      <c r="AI177" s="190"/>
      <c r="AJ177" s="252"/>
      <c r="AK177" s="190"/>
      <c r="AL177" s="190"/>
      <c r="AM177" s="190"/>
      <c r="AN177" s="252"/>
      <c r="AO177" s="190"/>
      <c r="AP177" s="190"/>
      <c r="AQ177" s="190"/>
      <c r="AR177" s="252"/>
      <c r="AS177" s="190"/>
      <c r="AT177" s="190"/>
      <c r="AU177" s="190"/>
      <c r="AV177" s="252"/>
      <c r="AW177" s="190"/>
      <c r="AX177" s="190"/>
      <c r="AY177" s="190"/>
      <c r="AZ177" s="252"/>
      <c r="BA177" s="190"/>
      <c r="BB177" s="190"/>
      <c r="BC177" s="190"/>
      <c r="BD177" s="190"/>
      <c r="BE177" s="190"/>
      <c r="BF177" s="190"/>
      <c r="BG177" s="190"/>
      <c r="BH177" s="190"/>
      <c r="BI177" s="116"/>
      <c r="BJ177" s="116"/>
    </row>
    <row r="178" spans="2:62" ht="17.25" customHeight="1">
      <c r="B178" s="221"/>
      <c r="C178" s="1155" t="s">
        <v>1091</v>
      </c>
      <c r="D178" s="1155"/>
      <c r="E178" s="1155"/>
      <c r="F178" s="1155"/>
      <c r="G178" s="1155"/>
      <c r="H178" s="1155"/>
      <c r="I178" s="1155"/>
      <c r="J178" s="1155"/>
      <c r="K178" s="1155"/>
      <c r="L178" s="1155"/>
      <c r="M178" s="1155"/>
      <c r="N178" s="1155"/>
      <c r="O178" s="1155"/>
      <c r="P178" s="1155"/>
      <c r="Q178" s="1155"/>
      <c r="R178" s="1155"/>
      <c r="S178" s="1155"/>
      <c r="T178" s="1155"/>
      <c r="U178" s="1155"/>
      <c r="V178" s="1155"/>
      <c r="W178" s="1155"/>
      <c r="X178" s="1155"/>
      <c r="Y178" s="1155"/>
      <c r="Z178" s="1155"/>
      <c r="AA178" s="1155"/>
      <c r="AB178" s="1155"/>
      <c r="AC178" s="1155"/>
      <c r="AD178" s="1155"/>
      <c r="AE178" s="1155"/>
      <c r="AF178" s="1155"/>
      <c r="AG178" s="1155"/>
      <c r="AH178" s="1155"/>
      <c r="AI178" s="1155"/>
      <c r="AJ178" s="1155"/>
      <c r="AK178" s="1155"/>
      <c r="AL178" s="1155"/>
      <c r="AM178" s="1155"/>
      <c r="AN178" s="1155"/>
      <c r="AO178" s="1155"/>
      <c r="AP178" s="1155"/>
      <c r="AQ178" s="1155"/>
      <c r="AR178" s="1155"/>
      <c r="AS178" s="1155"/>
      <c r="AT178" s="1155"/>
      <c r="AU178" s="1155"/>
      <c r="AV178" s="1155"/>
      <c r="AW178" s="1155"/>
      <c r="AX178" s="1155"/>
      <c r="AY178" s="1155"/>
      <c r="AZ178" s="1155"/>
      <c r="BA178" s="1155"/>
      <c r="BB178" s="1155"/>
      <c r="BC178" s="190"/>
      <c r="BD178" s="190"/>
      <c r="BE178" s="190"/>
      <c r="BF178" s="190"/>
      <c r="BG178" s="190"/>
      <c r="BH178" s="190"/>
      <c r="BI178" s="116"/>
    </row>
    <row r="179" spans="2:62" ht="42.75" customHeight="1">
      <c r="B179" s="221"/>
      <c r="C179" s="1649" t="s">
        <v>1092</v>
      </c>
      <c r="D179" s="1650"/>
      <c r="E179" s="1650"/>
      <c r="F179" s="1651"/>
      <c r="G179" s="1652" t="s">
        <v>950</v>
      </c>
      <c r="H179" s="1652"/>
      <c r="I179" s="1652"/>
      <c r="J179" s="1652"/>
      <c r="K179" s="1653" t="s">
        <v>954</v>
      </c>
      <c r="L179" s="1653"/>
      <c r="M179" s="1653"/>
      <c r="N179" s="1653"/>
      <c r="O179" s="1653" t="s">
        <v>958</v>
      </c>
      <c r="P179" s="1653"/>
      <c r="Q179" s="1653"/>
      <c r="R179" s="1653"/>
      <c r="S179" s="1653" t="s">
        <v>962</v>
      </c>
      <c r="T179" s="1653"/>
      <c r="U179" s="1653"/>
      <c r="V179" s="1653"/>
      <c r="W179" s="1653" t="s">
        <v>980</v>
      </c>
      <c r="X179" s="1653"/>
      <c r="Y179" s="1653"/>
      <c r="Z179" s="1653"/>
      <c r="AA179" s="1673" t="s">
        <v>982</v>
      </c>
      <c r="AB179" s="1674"/>
      <c r="AC179" s="1674"/>
      <c r="AD179" s="1675"/>
      <c r="AE179" s="1652" t="s">
        <v>966</v>
      </c>
      <c r="AF179" s="1652"/>
      <c r="AG179" s="1652"/>
      <c r="AH179" s="1652"/>
      <c r="AI179" s="1652" t="s">
        <v>969</v>
      </c>
      <c r="AJ179" s="1652"/>
      <c r="AK179" s="1652"/>
      <c r="AL179" s="1652"/>
      <c r="AM179" s="1652" t="s">
        <v>1093</v>
      </c>
      <c r="AN179" s="1652"/>
      <c r="AO179" s="1652"/>
      <c r="AP179" s="1652"/>
      <c r="AQ179" s="1673" t="s">
        <v>1094</v>
      </c>
      <c r="AR179" s="1668"/>
      <c r="AS179" s="1668"/>
      <c r="AT179" s="1669"/>
      <c r="AU179" s="1649" t="s">
        <v>526</v>
      </c>
      <c r="AV179" s="1668"/>
      <c r="AW179" s="1668"/>
      <c r="AX179" s="1669"/>
      <c r="AY179" s="1670" t="s">
        <v>1095</v>
      </c>
      <c r="AZ179" s="1671"/>
      <c r="BA179" s="1671"/>
      <c r="BB179" s="1672"/>
      <c r="BC179" s="190"/>
      <c r="BD179" s="190"/>
      <c r="BE179" s="190"/>
      <c r="BF179" s="190"/>
      <c r="BG179" s="190"/>
      <c r="BH179" s="190"/>
      <c r="BI179" s="116"/>
    </row>
    <row r="180" spans="2:62" ht="30" customHeight="1">
      <c r="B180" s="221"/>
      <c r="C180" s="1181"/>
      <c r="D180" s="1181"/>
      <c r="E180" s="1181"/>
      <c r="F180" s="1181"/>
      <c r="G180" s="1181"/>
      <c r="H180" s="1181"/>
      <c r="I180" s="1181"/>
      <c r="J180" s="1181"/>
      <c r="K180" s="1648"/>
      <c r="L180" s="1648"/>
      <c r="M180" s="1648"/>
      <c r="N180" s="1648"/>
      <c r="O180" s="1648"/>
      <c r="P180" s="1648"/>
      <c r="Q180" s="1648"/>
      <c r="R180" s="1648"/>
      <c r="S180" s="1648"/>
      <c r="T180" s="1648"/>
      <c r="U180" s="1648"/>
      <c r="V180" s="1648"/>
      <c r="W180" s="1648"/>
      <c r="X180" s="1648"/>
      <c r="Y180" s="1648"/>
      <c r="Z180" s="1648"/>
      <c r="AA180" s="1105"/>
      <c r="AB180" s="1654"/>
      <c r="AC180" s="1654"/>
      <c r="AD180" s="1106"/>
      <c r="AE180" s="1181"/>
      <c r="AF180" s="1181"/>
      <c r="AG180" s="1181"/>
      <c r="AH180" s="1181"/>
      <c r="AI180" s="1181"/>
      <c r="AJ180" s="1181"/>
      <c r="AK180" s="1181"/>
      <c r="AL180" s="1181"/>
      <c r="AM180" s="1181"/>
      <c r="AN180" s="1181"/>
      <c r="AO180" s="1181"/>
      <c r="AP180" s="1181"/>
      <c r="AQ180" s="1645"/>
      <c r="AR180" s="1646"/>
      <c r="AS180" s="1646"/>
      <c r="AT180" s="1647"/>
      <c r="AU180" s="1645"/>
      <c r="AV180" s="1646"/>
      <c r="AW180" s="1646"/>
      <c r="AX180" s="1647"/>
      <c r="AY180" s="1105"/>
      <c r="AZ180" s="1654"/>
      <c r="BA180" s="1654"/>
      <c r="BB180" s="1106"/>
      <c r="BC180" s="190"/>
      <c r="BD180" s="190"/>
      <c r="BE180" s="190"/>
      <c r="BF180" s="190"/>
      <c r="BG180" s="190"/>
      <c r="BH180" s="190"/>
      <c r="BI180" s="116"/>
    </row>
    <row r="181" spans="2:62" ht="15" customHeight="1">
      <c r="B181" s="221"/>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16"/>
      <c r="BJ181" s="116"/>
    </row>
    <row r="182" spans="2:62" ht="59.25" customHeight="1">
      <c r="B182" s="221"/>
      <c r="C182" s="1667" t="s">
        <v>1096</v>
      </c>
      <c r="D182" s="1667"/>
      <c r="E182" s="1667"/>
      <c r="F182" s="1667"/>
      <c r="G182" s="1658" t="s">
        <v>1097</v>
      </c>
      <c r="H182" s="1659"/>
      <c r="I182" s="1659"/>
      <c r="J182" s="1660"/>
      <c r="K182" s="1667" t="s">
        <v>1098</v>
      </c>
      <c r="L182" s="1667"/>
      <c r="M182" s="1667"/>
      <c r="N182" s="1667"/>
      <c r="O182" s="1667" t="s">
        <v>1099</v>
      </c>
      <c r="P182" s="1667"/>
      <c r="Q182" s="1667"/>
      <c r="R182" s="1667"/>
      <c r="S182" s="1667" t="s">
        <v>1100</v>
      </c>
      <c r="T182" s="1667"/>
      <c r="U182" s="1667"/>
      <c r="V182" s="1667"/>
      <c r="W182" s="1658" t="s">
        <v>1101</v>
      </c>
      <c r="X182" s="1659"/>
      <c r="Y182" s="1659"/>
      <c r="Z182" s="1660"/>
      <c r="AA182" s="1661" t="s">
        <v>1102</v>
      </c>
      <c r="AB182" s="1662"/>
      <c r="AC182" s="1662"/>
      <c r="AD182" s="1663"/>
      <c r="AE182" s="1664" t="s">
        <v>1103</v>
      </c>
      <c r="AF182" s="1664"/>
      <c r="AG182" s="1664"/>
      <c r="AH182" s="1664"/>
      <c r="AI182" s="1665" t="s">
        <v>1095</v>
      </c>
      <c r="AJ182" s="1665"/>
      <c r="AK182" s="1665"/>
      <c r="AL182" s="1665"/>
      <c r="AM182" s="1665" t="s">
        <v>1095</v>
      </c>
      <c r="AN182" s="1665"/>
      <c r="AO182" s="1665"/>
      <c r="AP182" s="1665"/>
      <c r="AQ182" s="1666" t="s">
        <v>1095</v>
      </c>
      <c r="AR182" s="1666"/>
      <c r="AS182" s="1666"/>
      <c r="AT182" s="1666"/>
      <c r="AU182" s="1666" t="s">
        <v>1095</v>
      </c>
      <c r="AV182" s="1666"/>
      <c r="AW182" s="1666"/>
      <c r="AX182" s="1666"/>
      <c r="AY182" s="221"/>
      <c r="AZ182" s="221"/>
      <c r="BA182" s="221"/>
      <c r="BB182" s="221"/>
      <c r="BC182" s="221"/>
      <c r="BD182" s="221"/>
      <c r="BE182" s="221"/>
      <c r="BF182" s="221"/>
      <c r="BG182" s="221"/>
      <c r="BH182" s="221"/>
    </row>
    <row r="183" spans="2:62" ht="30" customHeight="1">
      <c r="B183" s="221"/>
      <c r="C183" s="1181"/>
      <c r="D183" s="1181"/>
      <c r="E183" s="1181"/>
      <c r="F183" s="1181"/>
      <c r="G183" s="1181"/>
      <c r="H183" s="1181"/>
      <c r="I183" s="1181"/>
      <c r="J183" s="1181"/>
      <c r="K183" s="1648"/>
      <c r="L183" s="1648"/>
      <c r="M183" s="1648"/>
      <c r="N183" s="1648"/>
      <c r="O183" s="1648"/>
      <c r="P183" s="1648"/>
      <c r="Q183" s="1648"/>
      <c r="R183" s="1648"/>
      <c r="S183" s="1648"/>
      <c r="T183" s="1648"/>
      <c r="U183" s="1648"/>
      <c r="V183" s="1648"/>
      <c r="W183" s="1648"/>
      <c r="X183" s="1648"/>
      <c r="Y183" s="1648"/>
      <c r="Z183" s="1648"/>
      <c r="AA183" s="1105"/>
      <c r="AB183" s="1654"/>
      <c r="AC183" s="1654"/>
      <c r="AD183" s="1106"/>
      <c r="AE183" s="1181"/>
      <c r="AF183" s="1181"/>
      <c r="AG183" s="1181"/>
      <c r="AH183" s="1181"/>
      <c r="AI183" s="1181"/>
      <c r="AJ183" s="1181"/>
      <c r="AK183" s="1181"/>
      <c r="AL183" s="1181"/>
      <c r="AM183" s="1181"/>
      <c r="AN183" s="1181"/>
      <c r="AO183" s="1181"/>
      <c r="AP183" s="1181"/>
      <c r="AQ183" s="1648"/>
      <c r="AR183" s="1648"/>
      <c r="AS183" s="1648"/>
      <c r="AT183" s="1648"/>
      <c r="AU183" s="1648"/>
      <c r="AV183" s="1648"/>
      <c r="AW183" s="1648"/>
      <c r="AX183" s="1648"/>
      <c r="AY183" s="221"/>
      <c r="AZ183" s="221"/>
      <c r="BA183" s="221"/>
      <c r="BB183" s="221"/>
      <c r="BC183" s="221"/>
      <c r="BD183" s="221"/>
      <c r="BE183" s="221"/>
      <c r="BF183" s="221"/>
      <c r="BG183" s="221"/>
      <c r="BH183" s="221"/>
    </row>
    <row r="184" spans="2:62" ht="18.75" customHeight="1">
      <c r="B184" s="190"/>
      <c r="C184" s="252"/>
      <c r="D184" s="190"/>
      <c r="E184" s="190"/>
      <c r="F184" s="190"/>
      <c r="G184" s="252"/>
      <c r="H184" s="190"/>
      <c r="I184" s="190"/>
      <c r="J184" s="190"/>
      <c r="K184" s="252"/>
      <c r="L184" s="190"/>
      <c r="M184" s="190"/>
      <c r="N184" s="190"/>
      <c r="O184" s="252"/>
      <c r="P184" s="190"/>
      <c r="Q184" s="190"/>
      <c r="R184" s="190"/>
      <c r="S184" s="252"/>
      <c r="T184" s="190"/>
      <c r="U184" s="190"/>
      <c r="V184" s="190"/>
      <c r="W184" s="252"/>
      <c r="X184" s="190"/>
      <c r="Y184" s="190"/>
      <c r="Z184" s="190"/>
      <c r="AA184" s="252"/>
      <c r="AB184" s="190"/>
      <c r="AC184" s="190"/>
      <c r="AD184" s="190"/>
      <c r="AE184" s="252"/>
      <c r="AF184" s="190"/>
      <c r="AG184" s="190"/>
      <c r="AH184" s="190"/>
      <c r="AI184" s="252"/>
      <c r="AJ184" s="190"/>
      <c r="AK184" s="190"/>
      <c r="AL184" s="190"/>
      <c r="AM184" s="252"/>
      <c r="AN184" s="190"/>
      <c r="AO184" s="190"/>
      <c r="AP184" s="190"/>
      <c r="AQ184" s="252"/>
      <c r="AR184" s="190"/>
      <c r="AS184" s="190"/>
      <c r="AT184" s="190"/>
      <c r="AU184" s="252"/>
      <c r="AV184" s="190"/>
      <c r="AW184" s="190"/>
      <c r="AX184" s="190"/>
      <c r="AY184" s="252"/>
      <c r="AZ184" s="190"/>
      <c r="BA184" s="190"/>
      <c r="BB184" s="190"/>
      <c r="BC184" s="190"/>
      <c r="BD184" s="190"/>
      <c r="BE184" s="190"/>
      <c r="BF184" s="221"/>
      <c r="BG184" s="359" t="str">
        <f>R111</f>
        <v>　　　　　</v>
      </c>
      <c r="BH184" s="221"/>
      <c r="BI184" s="116"/>
    </row>
    <row r="185" spans="2:62">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16"/>
      <c r="BJ185" s="116"/>
    </row>
    <row r="186" spans="2:62" ht="18.95" customHeight="1">
      <c r="B186" s="221"/>
      <c r="C186" s="443" t="s">
        <v>1104</v>
      </c>
      <c r="D186" s="337"/>
      <c r="E186" s="337"/>
      <c r="F186" s="337"/>
      <c r="G186" s="337"/>
      <c r="H186" s="337"/>
      <c r="I186" s="337"/>
      <c r="J186" s="337"/>
      <c r="K186" s="330"/>
      <c r="L186" s="330"/>
      <c r="M186" s="33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420" t="str">
        <f>P124</f>
        <v/>
      </c>
      <c r="BA186" s="190"/>
      <c r="BB186" s="190"/>
      <c r="BC186" s="190"/>
      <c r="BD186" s="190"/>
      <c r="BE186" s="190"/>
      <c r="BF186" s="190"/>
      <c r="BG186" s="190"/>
      <c r="BH186" s="190"/>
      <c r="BI186" s="116"/>
      <c r="BJ186" s="116"/>
    </row>
    <row r="187" spans="2:62" ht="18.95" customHeight="1">
      <c r="B187" s="185"/>
      <c r="C187" s="1676" t="s">
        <v>249</v>
      </c>
      <c r="D187" s="1677"/>
      <c r="E187" s="1423" t="s">
        <v>1105</v>
      </c>
      <c r="F187" s="1424"/>
      <c r="G187" s="1424"/>
      <c r="H187" s="1424"/>
      <c r="I187" s="1424"/>
      <c r="J187" s="1424"/>
      <c r="K187" s="1424"/>
      <c r="L187" s="1424"/>
      <c r="M187" s="1424"/>
      <c r="N187" s="1424"/>
      <c r="O187" s="1425"/>
      <c r="P187" s="1423" t="s">
        <v>1106</v>
      </c>
      <c r="Q187" s="1424"/>
      <c r="R187" s="1424"/>
      <c r="S187" s="1424"/>
      <c r="T187" s="1424"/>
      <c r="U187" s="1424"/>
      <c r="V187" s="1424"/>
      <c r="W187" s="1424"/>
      <c r="X187" s="1424"/>
      <c r="Y187" s="1424"/>
      <c r="Z187" s="1424"/>
      <c r="AA187" s="1425"/>
      <c r="AB187" s="1423" t="s">
        <v>1107</v>
      </c>
      <c r="AC187" s="1424"/>
      <c r="AD187" s="1424"/>
      <c r="AE187" s="1424"/>
      <c r="AF187" s="1424"/>
      <c r="AG187" s="1424"/>
      <c r="AH187" s="1424"/>
      <c r="AI187" s="1424"/>
      <c r="AJ187" s="1424"/>
      <c r="AK187" s="1424"/>
      <c r="AL187" s="1424"/>
      <c r="AM187" s="1425"/>
      <c r="AN187" s="1423" t="s">
        <v>300</v>
      </c>
      <c r="AO187" s="1424"/>
      <c r="AP187" s="1424"/>
      <c r="AQ187" s="1424"/>
      <c r="AR187" s="1424"/>
      <c r="AS187" s="1424"/>
      <c r="AT187" s="1424"/>
      <c r="AU187" s="1424"/>
      <c r="AV187" s="1424"/>
      <c r="AW187" s="1424"/>
      <c r="AX187" s="1424"/>
      <c r="AY187" s="1424"/>
      <c r="AZ187" s="1425"/>
      <c r="BA187" s="190"/>
      <c r="BB187" s="190"/>
      <c r="BC187" s="190"/>
      <c r="BD187" s="190"/>
      <c r="BE187" s="190"/>
      <c r="BF187" s="190"/>
      <c r="BG187" s="190"/>
      <c r="BH187" s="190"/>
      <c r="BI187" s="116"/>
      <c r="BJ187" s="116"/>
    </row>
    <row r="188" spans="2:62" ht="18.95" customHeight="1">
      <c r="B188" s="190"/>
      <c r="C188" s="1678"/>
      <c r="D188" s="1679"/>
      <c r="E188" s="1426"/>
      <c r="F188" s="1227"/>
      <c r="G188" s="1227"/>
      <c r="H188" s="1227"/>
      <c r="I188" s="1227"/>
      <c r="J188" s="1227"/>
      <c r="K188" s="1227"/>
      <c r="L188" s="1227"/>
      <c r="M188" s="1227"/>
      <c r="N188" s="1227"/>
      <c r="O188" s="1427"/>
      <c r="P188" s="1619" t="s">
        <v>1108</v>
      </c>
      <c r="Q188" s="1620"/>
      <c r="R188" s="1620"/>
      <c r="S188" s="1620"/>
      <c r="T188" s="1620"/>
      <c r="U188" s="1620"/>
      <c r="V188" s="1620"/>
      <c r="W188" s="1620"/>
      <c r="X188" s="1620"/>
      <c r="Y188" s="1620"/>
      <c r="Z188" s="1620"/>
      <c r="AA188" s="1621"/>
      <c r="AB188" s="1682" t="s">
        <v>894</v>
      </c>
      <c r="AC188" s="1683"/>
      <c r="AD188" s="1683"/>
      <c r="AE188" s="1683"/>
      <c r="AF188" s="1683"/>
      <c r="AG188" s="1683"/>
      <c r="AH188" s="1683"/>
      <c r="AI188" s="1683"/>
      <c r="AJ188" s="1683"/>
      <c r="AK188" s="1683"/>
      <c r="AL188" s="1683"/>
      <c r="AM188" s="1684"/>
      <c r="AN188" s="1619" t="s">
        <v>894</v>
      </c>
      <c r="AO188" s="1620"/>
      <c r="AP188" s="1620"/>
      <c r="AQ188" s="1620"/>
      <c r="AR188" s="1620"/>
      <c r="AS188" s="1620"/>
      <c r="AT188" s="1620"/>
      <c r="AU188" s="1620"/>
      <c r="AV188" s="1620"/>
      <c r="AW188" s="1620"/>
      <c r="AX188" s="1620"/>
      <c r="AY188" s="1620"/>
      <c r="AZ188" s="1621"/>
      <c r="BA188" s="190"/>
      <c r="BB188" s="190"/>
      <c r="BC188" s="190"/>
      <c r="BD188" s="190"/>
      <c r="BE188" s="190"/>
      <c r="BF188" s="190"/>
      <c r="BG188" s="190"/>
      <c r="BH188" s="190"/>
      <c r="BI188" s="116"/>
      <c r="BJ188" s="116"/>
    </row>
    <row r="189" spans="2:62" ht="30" customHeight="1">
      <c r="B189" s="190"/>
      <c r="C189" s="1678"/>
      <c r="D189" s="1679"/>
      <c r="E189" s="1144" t="s">
        <v>1109</v>
      </c>
      <c r="F189" s="1145"/>
      <c r="G189" s="1145"/>
      <c r="H189" s="1145"/>
      <c r="I189" s="1145"/>
      <c r="J189" s="1145"/>
      <c r="K189" s="1145"/>
      <c r="L189" s="1145"/>
      <c r="M189" s="1145"/>
      <c r="N189" s="1145"/>
      <c r="O189" s="1146"/>
      <c r="P189" s="1688"/>
      <c r="Q189" s="1689"/>
      <c r="R189" s="1689"/>
      <c r="S189" s="1689"/>
      <c r="T189" s="1689"/>
      <c r="U189" s="1689"/>
      <c r="V189" s="1689"/>
      <c r="W189" s="1689"/>
      <c r="X189" s="1689"/>
      <c r="Y189" s="1689"/>
      <c r="Z189" s="1689"/>
      <c r="AA189" s="1690"/>
      <c r="AB189" s="1685"/>
      <c r="AC189" s="1686"/>
      <c r="AD189" s="1686"/>
      <c r="AE189" s="1686"/>
      <c r="AF189" s="1686"/>
      <c r="AG189" s="1686"/>
      <c r="AH189" s="1686"/>
      <c r="AI189" s="1686"/>
      <c r="AJ189" s="1686"/>
      <c r="AK189" s="1686"/>
      <c r="AL189" s="1686"/>
      <c r="AM189" s="1687"/>
      <c r="AN189" s="1691">
        <f>SUM(P189:AM189)</f>
        <v>0</v>
      </c>
      <c r="AO189" s="1692"/>
      <c r="AP189" s="1692"/>
      <c r="AQ189" s="1692"/>
      <c r="AR189" s="1692"/>
      <c r="AS189" s="1692"/>
      <c r="AT189" s="1692"/>
      <c r="AU189" s="1692"/>
      <c r="AV189" s="1692"/>
      <c r="AW189" s="1692"/>
      <c r="AX189" s="1692"/>
      <c r="AY189" s="1692"/>
      <c r="AZ189" s="1693"/>
      <c r="BA189" s="190"/>
      <c r="BB189" s="190"/>
      <c r="BC189" s="190"/>
      <c r="BD189" s="190"/>
      <c r="BE189" s="190"/>
      <c r="BF189" s="190"/>
      <c r="BG189" s="190"/>
      <c r="BH189" s="190"/>
      <c r="BI189" s="116"/>
      <c r="BJ189" s="116"/>
    </row>
    <row r="190" spans="2:62" ht="30" customHeight="1">
      <c r="B190" s="190"/>
      <c r="C190" s="1678"/>
      <c r="D190" s="1679"/>
      <c r="E190" s="1144" t="s">
        <v>1110</v>
      </c>
      <c r="F190" s="1145"/>
      <c r="G190" s="1145"/>
      <c r="H190" s="1145"/>
      <c r="I190" s="1145"/>
      <c r="J190" s="1145"/>
      <c r="K190" s="1145"/>
      <c r="L190" s="1145"/>
      <c r="M190" s="1145"/>
      <c r="N190" s="1145"/>
      <c r="O190" s="1146"/>
      <c r="P190" s="1688"/>
      <c r="Q190" s="1689"/>
      <c r="R190" s="1689"/>
      <c r="S190" s="1689"/>
      <c r="T190" s="1689"/>
      <c r="U190" s="1689"/>
      <c r="V190" s="1689"/>
      <c r="W190" s="1689"/>
      <c r="X190" s="1689"/>
      <c r="Y190" s="1689"/>
      <c r="Z190" s="1689"/>
      <c r="AA190" s="1690"/>
      <c r="AB190" s="1688"/>
      <c r="AC190" s="1689"/>
      <c r="AD190" s="1689"/>
      <c r="AE190" s="1689"/>
      <c r="AF190" s="1689"/>
      <c r="AG190" s="1689"/>
      <c r="AH190" s="1689"/>
      <c r="AI190" s="1689"/>
      <c r="AJ190" s="1689"/>
      <c r="AK190" s="1689"/>
      <c r="AL190" s="1689"/>
      <c r="AM190" s="1690"/>
      <c r="AN190" s="1691">
        <f>SUM(P190:AM190)</f>
        <v>0</v>
      </c>
      <c r="AO190" s="1692"/>
      <c r="AP190" s="1692"/>
      <c r="AQ190" s="1692"/>
      <c r="AR190" s="1692"/>
      <c r="AS190" s="1692"/>
      <c r="AT190" s="1692"/>
      <c r="AU190" s="1692"/>
      <c r="AV190" s="1692"/>
      <c r="AW190" s="1692"/>
      <c r="AX190" s="1692"/>
      <c r="AY190" s="1692"/>
      <c r="AZ190" s="1693"/>
      <c r="BA190" s="190"/>
      <c r="BB190" s="190"/>
      <c r="BC190" s="190"/>
      <c r="BD190" s="190"/>
      <c r="BE190" s="190"/>
      <c r="BF190" s="190"/>
      <c r="BG190" s="190"/>
      <c r="BH190" s="190"/>
      <c r="BI190" s="116"/>
      <c r="BJ190" s="116"/>
    </row>
    <row r="191" spans="2:62" ht="30" customHeight="1">
      <c r="B191" s="190"/>
      <c r="C191" s="1678"/>
      <c r="D191" s="1679"/>
      <c r="E191" s="1144" t="s">
        <v>1111</v>
      </c>
      <c r="F191" s="1145"/>
      <c r="G191" s="1145"/>
      <c r="H191" s="1145"/>
      <c r="I191" s="1145"/>
      <c r="J191" s="1145"/>
      <c r="K191" s="1145"/>
      <c r="L191" s="1145"/>
      <c r="M191" s="1145"/>
      <c r="N191" s="1145"/>
      <c r="O191" s="1146"/>
      <c r="P191" s="1685"/>
      <c r="Q191" s="1686"/>
      <c r="R191" s="1686"/>
      <c r="S191" s="1686"/>
      <c r="T191" s="1686"/>
      <c r="U191" s="1686"/>
      <c r="V191" s="1686"/>
      <c r="W191" s="1686"/>
      <c r="X191" s="1686"/>
      <c r="Y191" s="1686"/>
      <c r="Z191" s="1686"/>
      <c r="AA191" s="1687"/>
      <c r="AB191" s="1688"/>
      <c r="AC191" s="1689"/>
      <c r="AD191" s="1689"/>
      <c r="AE191" s="1689"/>
      <c r="AF191" s="1689"/>
      <c r="AG191" s="1689"/>
      <c r="AH191" s="1689"/>
      <c r="AI191" s="1689"/>
      <c r="AJ191" s="1689"/>
      <c r="AK191" s="1689"/>
      <c r="AL191" s="1689"/>
      <c r="AM191" s="1690"/>
      <c r="AN191" s="1691">
        <f>SUM(P191:AM191)</f>
        <v>0</v>
      </c>
      <c r="AO191" s="1692"/>
      <c r="AP191" s="1692"/>
      <c r="AQ191" s="1692"/>
      <c r="AR191" s="1692"/>
      <c r="AS191" s="1692"/>
      <c r="AT191" s="1692"/>
      <c r="AU191" s="1692"/>
      <c r="AV191" s="1692"/>
      <c r="AW191" s="1692"/>
      <c r="AX191" s="1692"/>
      <c r="AY191" s="1692"/>
      <c r="AZ191" s="1693"/>
      <c r="BA191" s="190"/>
      <c r="BB191" s="190"/>
      <c r="BC191" s="190"/>
      <c r="BD191" s="190"/>
      <c r="BE191" s="190"/>
      <c r="BF191" s="190"/>
      <c r="BG191" s="190"/>
      <c r="BH191" s="190"/>
      <c r="BI191" s="116"/>
      <c r="BJ191" s="116"/>
    </row>
    <row r="192" spans="2:62" ht="30" customHeight="1">
      <c r="B192" s="190"/>
      <c r="C192" s="1680"/>
      <c r="D192" s="1681"/>
      <c r="E192" s="1323" t="s">
        <v>1112</v>
      </c>
      <c r="F192" s="1324"/>
      <c r="G192" s="1324"/>
      <c r="H192" s="1324"/>
      <c r="I192" s="1324"/>
      <c r="J192" s="1324"/>
      <c r="K192" s="1324"/>
      <c r="L192" s="1324"/>
      <c r="M192" s="1324"/>
      <c r="N192" s="1324"/>
      <c r="O192" s="1590"/>
      <c r="P192" s="1694">
        <f>SUM(P189:AA191)</f>
        <v>0</v>
      </c>
      <c r="Q192" s="1695"/>
      <c r="R192" s="1695"/>
      <c r="S192" s="1695"/>
      <c r="T192" s="1695"/>
      <c r="U192" s="1695"/>
      <c r="V192" s="1695"/>
      <c r="W192" s="1695"/>
      <c r="X192" s="1695"/>
      <c r="Y192" s="1695"/>
      <c r="Z192" s="1695"/>
      <c r="AA192" s="1696"/>
      <c r="AB192" s="1694">
        <f>SUM(AB189:AM191)</f>
        <v>0</v>
      </c>
      <c r="AC192" s="1695"/>
      <c r="AD192" s="1695"/>
      <c r="AE192" s="1695"/>
      <c r="AF192" s="1695"/>
      <c r="AG192" s="1695"/>
      <c r="AH192" s="1695"/>
      <c r="AI192" s="1695"/>
      <c r="AJ192" s="1695"/>
      <c r="AK192" s="1695"/>
      <c r="AL192" s="1695"/>
      <c r="AM192" s="1696"/>
      <c r="AN192" s="1694">
        <f>SUM(AN189:AZ191)</f>
        <v>0</v>
      </c>
      <c r="AO192" s="1695"/>
      <c r="AP192" s="1695"/>
      <c r="AQ192" s="1695"/>
      <c r="AR192" s="1695"/>
      <c r="AS192" s="1695"/>
      <c r="AT192" s="1695"/>
      <c r="AU192" s="1695"/>
      <c r="AV192" s="1695"/>
      <c r="AW192" s="1695"/>
      <c r="AX192" s="1695"/>
      <c r="AY192" s="1695"/>
      <c r="AZ192" s="1696"/>
      <c r="BA192" s="190"/>
      <c r="BB192" s="190"/>
      <c r="BC192" s="190"/>
      <c r="BD192" s="190"/>
      <c r="BE192" s="190"/>
      <c r="BF192" s="190"/>
      <c r="BG192" s="190"/>
      <c r="BH192" s="190"/>
      <c r="BI192" s="116"/>
      <c r="BJ192" s="116"/>
    </row>
    <row r="193" spans="2:62" ht="18.95" customHeight="1">
      <c r="B193" s="330"/>
      <c r="C193" s="330"/>
      <c r="D193" s="330"/>
      <c r="E193" s="330"/>
      <c r="F193" s="330"/>
      <c r="G193" s="330"/>
      <c r="H193" s="330"/>
      <c r="I193" s="330"/>
      <c r="J193" s="330"/>
      <c r="K193" s="330"/>
      <c r="L193" s="330"/>
      <c r="M193" s="33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16"/>
      <c r="BJ193" s="116"/>
    </row>
    <row r="194" spans="2:62" ht="18.95" customHeight="1">
      <c r="B194" s="444" t="s">
        <v>1113</v>
      </c>
      <c r="C194" s="266"/>
      <c r="D194" s="337"/>
      <c r="E194" s="337"/>
      <c r="F194" s="337"/>
      <c r="G194" s="337"/>
      <c r="H194" s="337"/>
      <c r="I194" s="337"/>
      <c r="J194" s="337"/>
      <c r="K194" s="330"/>
      <c r="L194" s="330"/>
      <c r="M194" s="33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16"/>
      <c r="BJ194" s="116"/>
    </row>
    <row r="195" spans="2:62" ht="37.5" customHeight="1">
      <c r="B195" s="190"/>
      <c r="C195" s="1676" t="s">
        <v>1114</v>
      </c>
      <c r="D195" s="1677"/>
      <c r="E195" s="1698" t="s">
        <v>1115</v>
      </c>
      <c r="F195" s="1699"/>
      <c r="G195" s="1699"/>
      <c r="H195" s="1699"/>
      <c r="I195" s="1699"/>
      <c r="J195" s="1699"/>
      <c r="K195" s="1699"/>
      <c r="L195" s="1699"/>
      <c r="M195" s="1699"/>
      <c r="N195" s="1699"/>
      <c r="O195" s="1700"/>
      <c r="P195" s="1701"/>
      <c r="Q195" s="1702"/>
      <c r="R195" s="1702"/>
      <c r="S195" s="1702"/>
      <c r="T195" s="1702"/>
      <c r="U195" s="1702"/>
      <c r="V195" s="1702"/>
      <c r="W195" s="1702"/>
      <c r="X195" s="1702"/>
      <c r="Y195" s="1702"/>
      <c r="Z195" s="1702"/>
      <c r="AA195" s="1702"/>
      <c r="AB195" s="1702"/>
      <c r="AC195" s="1702"/>
      <c r="AD195" s="1702"/>
      <c r="AE195" s="1702"/>
      <c r="AF195" s="1703"/>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16"/>
      <c r="BJ195" s="116"/>
    </row>
    <row r="196" spans="2:62" ht="37.5" customHeight="1">
      <c r="B196" s="190"/>
      <c r="C196" s="1678"/>
      <c r="D196" s="1679"/>
      <c r="E196" s="1140" t="s">
        <v>1116</v>
      </c>
      <c r="F196" s="1157"/>
      <c r="G196" s="1157"/>
      <c r="H196" s="1157"/>
      <c r="I196" s="1157"/>
      <c r="J196" s="1157"/>
      <c r="K196" s="1157"/>
      <c r="L196" s="1157"/>
      <c r="M196" s="1157"/>
      <c r="N196" s="1157"/>
      <c r="O196" s="1158"/>
      <c r="P196" s="1704"/>
      <c r="Q196" s="1705"/>
      <c r="R196" s="1705"/>
      <c r="S196" s="1705"/>
      <c r="T196" s="1705"/>
      <c r="U196" s="1705"/>
      <c r="V196" s="1705"/>
      <c r="W196" s="1705"/>
      <c r="X196" s="1705"/>
      <c r="Y196" s="1705"/>
      <c r="Z196" s="1705"/>
      <c r="AA196" s="1705"/>
      <c r="AB196" s="1705"/>
      <c r="AC196" s="1705"/>
      <c r="AD196" s="1706" t="s">
        <v>1117</v>
      </c>
      <c r="AE196" s="1707"/>
      <c r="AF196" s="1708"/>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16"/>
      <c r="BJ196" s="116"/>
    </row>
    <row r="197" spans="2:62" ht="37.5" customHeight="1">
      <c r="B197" s="190"/>
      <c r="C197" s="1678"/>
      <c r="D197" s="1679"/>
      <c r="E197" s="1698" t="s">
        <v>2582</v>
      </c>
      <c r="F197" s="1699"/>
      <c r="G197" s="1699"/>
      <c r="H197" s="1699"/>
      <c r="I197" s="1699"/>
      <c r="J197" s="1699"/>
      <c r="K197" s="1699"/>
      <c r="L197" s="1699"/>
      <c r="M197" s="1699"/>
      <c r="N197" s="1699"/>
      <c r="O197" s="1700"/>
      <c r="P197" s="1701"/>
      <c r="Q197" s="1702"/>
      <c r="R197" s="1702"/>
      <c r="S197" s="1702"/>
      <c r="T197" s="1702"/>
      <c r="U197" s="1702"/>
      <c r="V197" s="1702"/>
      <c r="W197" s="1702"/>
      <c r="X197" s="1702"/>
      <c r="Y197" s="1702"/>
      <c r="Z197" s="1702"/>
      <c r="AA197" s="1702"/>
      <c r="AB197" s="1702"/>
      <c r="AC197" s="1702"/>
      <c r="AD197" s="1702"/>
      <c r="AE197" s="1702"/>
      <c r="AF197" s="1703"/>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16"/>
      <c r="BJ197" s="116"/>
    </row>
    <row r="198" spans="2:62" ht="37.5" customHeight="1">
      <c r="B198" s="190"/>
      <c r="C198" s="1680"/>
      <c r="D198" s="1681"/>
      <c r="E198" s="1144" t="s">
        <v>1118</v>
      </c>
      <c r="F198" s="1145"/>
      <c r="G198" s="1145"/>
      <c r="H198" s="1145"/>
      <c r="I198" s="1145"/>
      <c r="J198" s="1145"/>
      <c r="K198" s="1145"/>
      <c r="L198" s="1145"/>
      <c r="M198" s="1145"/>
      <c r="N198" s="1145"/>
      <c r="O198" s="1146"/>
      <c r="P198" s="996" t="str">
        <f>'02入力票（その２）'!I129</f>
        <v/>
      </c>
      <c r="Q198" s="1008"/>
      <c r="R198" s="1008"/>
      <c r="S198" s="1008"/>
      <c r="T198" s="1008"/>
      <c r="U198" s="1008"/>
      <c r="V198" s="1008"/>
      <c r="W198" s="1008"/>
      <c r="X198" s="1008"/>
      <c r="Y198" s="1008"/>
      <c r="Z198" s="1008"/>
      <c r="AA198" s="1008"/>
      <c r="AB198" s="1008"/>
      <c r="AC198" s="1008"/>
      <c r="AD198" s="1008"/>
      <c r="AE198" s="1578" t="s">
        <v>90</v>
      </c>
      <c r="AF198" s="1579"/>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16"/>
      <c r="BJ198" s="116"/>
    </row>
    <row r="199" spans="2:62" ht="18.95" customHeight="1">
      <c r="B199" s="330"/>
      <c r="C199" s="330"/>
      <c r="D199" s="330"/>
      <c r="E199" s="330"/>
      <c r="F199" s="330"/>
      <c r="G199" s="330"/>
      <c r="H199" s="330"/>
      <c r="I199" s="330"/>
      <c r="J199" s="330"/>
      <c r="K199" s="330"/>
      <c r="L199" s="330"/>
      <c r="M199" s="33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16"/>
      <c r="BJ199" s="116"/>
    </row>
    <row r="200" spans="2:62" ht="18.95" customHeight="1">
      <c r="B200" s="444" t="s">
        <v>1119</v>
      </c>
      <c r="C200" s="337"/>
      <c r="D200" s="337"/>
      <c r="E200" s="337"/>
      <c r="F200" s="337"/>
      <c r="G200" s="337"/>
      <c r="H200" s="337"/>
      <c r="I200" s="337"/>
      <c r="J200" s="337"/>
      <c r="K200" s="330"/>
      <c r="L200" s="330"/>
      <c r="M200" s="33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16"/>
      <c r="BJ200" s="116"/>
    </row>
    <row r="201" spans="2:62" ht="24.75" customHeight="1">
      <c r="B201" s="185"/>
      <c r="C201" s="1155" t="s">
        <v>1120</v>
      </c>
      <c r="D201" s="1155"/>
      <c r="E201" s="1155"/>
      <c r="F201" s="1155"/>
      <c r="G201" s="1155"/>
      <c r="H201" s="1155"/>
      <c r="I201" s="1155"/>
      <c r="J201" s="1155"/>
      <c r="K201" s="1155" t="s">
        <v>1121</v>
      </c>
      <c r="L201" s="1155"/>
      <c r="M201" s="1155"/>
      <c r="N201" s="1155"/>
      <c r="O201" s="1155"/>
      <c r="P201" s="1155"/>
      <c r="Q201" s="1155"/>
      <c r="R201" s="1155"/>
      <c r="S201" s="1155" t="s">
        <v>1122</v>
      </c>
      <c r="T201" s="1155"/>
      <c r="U201" s="1155"/>
      <c r="V201" s="1155"/>
      <c r="W201" s="1155"/>
      <c r="X201" s="1155"/>
      <c r="Y201" s="1155"/>
      <c r="Z201" s="1155"/>
      <c r="AA201" s="1155" t="s">
        <v>1123</v>
      </c>
      <c r="AB201" s="1155"/>
      <c r="AC201" s="1155"/>
      <c r="AD201" s="1155"/>
      <c r="AE201" s="1155"/>
      <c r="AF201" s="1155"/>
      <c r="AG201" s="1155"/>
      <c r="AH201" s="1155"/>
      <c r="AI201" s="1155"/>
      <c r="AJ201" s="1155" t="s">
        <v>1124</v>
      </c>
      <c r="AK201" s="1155"/>
      <c r="AL201" s="1155"/>
      <c r="AM201" s="1155"/>
      <c r="AN201" s="1155"/>
      <c r="AO201" s="1155"/>
      <c r="AP201" s="1155"/>
      <c r="AQ201" s="1155"/>
      <c r="AR201" s="1155" t="s">
        <v>1125</v>
      </c>
      <c r="AS201" s="1155"/>
      <c r="AT201" s="1155"/>
      <c r="AU201" s="1155"/>
      <c r="AV201" s="1155"/>
      <c r="AW201" s="1155"/>
      <c r="AX201" s="1155"/>
      <c r="AY201" s="1155"/>
      <c r="AZ201" s="190"/>
      <c r="BA201" s="190"/>
      <c r="BB201" s="190"/>
      <c r="BC201" s="190"/>
      <c r="BD201" s="190"/>
      <c r="BE201" s="190"/>
      <c r="BF201" s="190"/>
      <c r="BG201" s="190"/>
      <c r="BH201" s="190"/>
      <c r="BI201" s="116"/>
      <c r="BJ201" s="116"/>
    </row>
    <row r="202" spans="2:62" ht="30.75" customHeight="1">
      <c r="B202" s="190"/>
      <c r="C202" s="1155"/>
      <c r="D202" s="1155"/>
      <c r="E202" s="1155"/>
      <c r="F202" s="1155"/>
      <c r="G202" s="1155"/>
      <c r="H202" s="1155"/>
      <c r="I202" s="1155"/>
      <c r="J202" s="1155"/>
      <c r="K202" s="989" t="str">
        <f>'02入力票（その２）'!I132</f>
        <v/>
      </c>
      <c r="L202" s="989"/>
      <c r="M202" s="989"/>
      <c r="N202" s="989"/>
      <c r="O202" s="989"/>
      <c r="P202" s="989"/>
      <c r="Q202" s="989"/>
      <c r="R202" s="989"/>
      <c r="S202" s="989" t="str">
        <f>'02入力票（その２）'!I133</f>
        <v/>
      </c>
      <c r="T202" s="989"/>
      <c r="U202" s="989"/>
      <c r="V202" s="989"/>
      <c r="W202" s="989"/>
      <c r="X202" s="989"/>
      <c r="Y202" s="989"/>
      <c r="Z202" s="989"/>
      <c r="AA202" s="1697"/>
      <c r="AB202" s="1697"/>
      <c r="AC202" s="1697"/>
      <c r="AD202" s="1697"/>
      <c r="AE202" s="1697"/>
      <c r="AF202" s="1697"/>
      <c r="AG202" s="1697"/>
      <c r="AH202" s="1697"/>
      <c r="AI202" s="1697"/>
      <c r="AJ202" s="989">
        <f>SUM(K202:AI202)</f>
        <v>0</v>
      </c>
      <c r="AK202" s="989"/>
      <c r="AL202" s="989"/>
      <c r="AM202" s="989"/>
      <c r="AN202" s="989"/>
      <c r="AO202" s="989"/>
      <c r="AP202" s="989"/>
      <c r="AQ202" s="989"/>
      <c r="AR202" s="1231"/>
      <c r="AS202" s="1231"/>
      <c r="AT202" s="1231"/>
      <c r="AU202" s="1231"/>
      <c r="AV202" s="1231"/>
      <c r="AW202" s="1231"/>
      <c r="AX202" s="1231"/>
      <c r="AY202" s="1231"/>
      <c r="AZ202" s="190"/>
      <c r="BA202" s="190"/>
      <c r="BB202" s="190"/>
      <c r="BC202" s="190"/>
      <c r="BD202" s="190"/>
      <c r="BE202" s="190"/>
      <c r="BF202" s="190"/>
      <c r="BG202" s="190"/>
      <c r="BH202" s="190"/>
      <c r="BI202" s="116"/>
      <c r="BJ202" s="116"/>
    </row>
    <row r="203" spans="2:62" ht="18.95" customHeight="1">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16"/>
      <c r="BJ203" s="116"/>
    </row>
    <row r="204" spans="2:62">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16"/>
      <c r="BJ204" s="116"/>
    </row>
    <row r="205" spans="2:62">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221"/>
      <c r="BA205" s="221"/>
      <c r="BB205" s="221"/>
      <c r="BC205" s="221"/>
      <c r="BD205" s="221"/>
      <c r="BE205" s="221"/>
      <c r="BF205" s="221"/>
      <c r="BG205" s="221"/>
      <c r="BH205" s="221"/>
      <c r="BI205" s="116"/>
      <c r="BJ205" s="116"/>
    </row>
    <row r="206" spans="2:62">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221"/>
      <c r="BA206" s="255"/>
      <c r="BB206" s="255"/>
      <c r="BC206" s="255"/>
      <c r="BD206" s="255"/>
      <c r="BE206" s="255"/>
      <c r="BF206" s="255"/>
      <c r="BG206" s="359" t="str">
        <f>R111</f>
        <v>　　　　　</v>
      </c>
      <c r="BH206" s="221"/>
      <c r="BI206" s="116"/>
      <c r="BJ206" s="116"/>
    </row>
    <row r="207" spans="2:62">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16"/>
      <c r="BJ207" s="116"/>
    </row>
    <row r="208" spans="2:62" ht="18.75" customHeight="1">
      <c r="B208" s="190"/>
      <c r="C208" s="190"/>
      <c r="D208" s="190"/>
      <c r="E208" s="221"/>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190"/>
      <c r="BG208" s="190"/>
      <c r="BH208" s="190"/>
      <c r="BI208" s="116"/>
      <c r="BJ208" s="116"/>
    </row>
    <row r="209" spans="2:62" ht="22.5" customHeight="1">
      <c r="B209" s="1219" t="s">
        <v>1126</v>
      </c>
      <c r="C209" s="1219"/>
      <c r="D209" s="1219"/>
      <c r="E209" s="1219"/>
      <c r="F209" s="1219"/>
      <c r="G209" s="1219"/>
      <c r="H209" s="1219"/>
      <c r="I209" s="1219"/>
      <c r="J209" s="1219"/>
      <c r="K209" s="1219"/>
      <c r="L209" s="1219"/>
      <c r="M209" s="1219"/>
      <c r="N209" s="1219"/>
      <c r="O209" s="1219"/>
      <c r="P209" s="1219"/>
      <c r="Q209" s="1219"/>
      <c r="R209" s="1219"/>
      <c r="S209" s="1219"/>
      <c r="T209" s="1219"/>
      <c r="U209" s="1219"/>
      <c r="V209" s="1219"/>
      <c r="W209" s="1219"/>
      <c r="X209" s="1219"/>
      <c r="Y209" s="1219"/>
      <c r="Z209" s="1219"/>
      <c r="AA209" s="1219"/>
      <c r="AB209" s="1219"/>
      <c r="AC209" s="1219"/>
      <c r="AD209" s="1219"/>
      <c r="AE209" s="1219"/>
      <c r="AF209" s="1219"/>
      <c r="AG209" s="1219"/>
      <c r="AH209" s="1219"/>
      <c r="AI209" s="1219"/>
      <c r="AJ209" s="1219"/>
      <c r="AK209" s="1219"/>
      <c r="AL209" s="1219"/>
      <c r="AM209" s="1219"/>
      <c r="AN209" s="1219"/>
      <c r="AO209" s="1219"/>
      <c r="AP209" s="1219"/>
      <c r="AQ209" s="1219"/>
      <c r="AR209" s="1219"/>
      <c r="AS209" s="1219"/>
      <c r="AT209" s="1219"/>
      <c r="AU209" s="1219"/>
      <c r="AV209" s="1219"/>
      <c r="AW209" s="1219"/>
      <c r="AX209" s="1219"/>
      <c r="AY209" s="1219"/>
      <c r="AZ209" s="1219"/>
      <c r="BA209" s="1219"/>
      <c r="BB209" s="1219"/>
      <c r="BC209" s="1219"/>
      <c r="BD209" s="1219"/>
      <c r="BE209" s="1219"/>
      <c r="BF209" s="1219"/>
      <c r="BG209" s="1219"/>
      <c r="BH209" s="1219"/>
      <c r="BI209" s="116"/>
      <c r="BJ209" s="116"/>
    </row>
    <row r="210" spans="2:62" ht="18.95" customHeight="1">
      <c r="B210" s="190"/>
      <c r="C210" s="337" t="s">
        <v>1127</v>
      </c>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190"/>
      <c r="AK210" s="190"/>
      <c r="AL210" s="190"/>
      <c r="AM210" s="190"/>
      <c r="AN210" s="190"/>
      <c r="AO210" s="190"/>
      <c r="AP210" s="190"/>
      <c r="AQ210" s="190"/>
      <c r="AR210" s="190"/>
      <c r="AS210" s="190"/>
      <c r="AT210" s="190"/>
      <c r="AU210" s="190"/>
      <c r="AV210" s="190"/>
      <c r="AW210" s="445"/>
      <c r="AX210" s="445"/>
      <c r="AY210" s="445"/>
      <c r="AZ210" s="445"/>
      <c r="BA210" s="445"/>
      <c r="BB210" s="445"/>
      <c r="BC210" s="445"/>
      <c r="BD210" s="445"/>
      <c r="BE210" s="445"/>
      <c r="BF210" s="445"/>
      <c r="BG210" s="446" t="str">
        <f>P124</f>
        <v/>
      </c>
      <c r="BH210" s="190"/>
      <c r="BI210" s="116"/>
      <c r="BJ210" s="116"/>
    </row>
    <row r="211" spans="2:62" ht="18.95" customHeight="1">
      <c r="B211" s="1156" t="s">
        <v>538</v>
      </c>
      <c r="C211" s="1156"/>
      <c r="D211" s="1176" t="s">
        <v>746</v>
      </c>
      <c r="E211" s="1176"/>
      <c r="F211" s="1155" t="s">
        <v>747</v>
      </c>
      <c r="G211" s="1155"/>
      <c r="H211" s="1155"/>
      <c r="I211" s="1155"/>
      <c r="J211" s="1155"/>
      <c r="K211" s="1155"/>
      <c r="L211" s="1155"/>
      <c r="M211" s="1155"/>
      <c r="N211" s="1155" t="s">
        <v>99</v>
      </c>
      <c r="O211" s="1155"/>
      <c r="P211" s="1155"/>
      <c r="Q211" s="1155"/>
      <c r="R211" s="1155"/>
      <c r="S211" s="1155" t="s">
        <v>614</v>
      </c>
      <c r="T211" s="1155"/>
      <c r="U211" s="1155"/>
      <c r="V211" s="1155"/>
      <c r="W211" s="1155"/>
      <c r="X211" s="1155"/>
      <c r="Y211" s="1155"/>
      <c r="Z211" s="1155"/>
      <c r="AA211" s="1155"/>
      <c r="AB211" s="1155"/>
      <c r="AC211" s="1155"/>
      <c r="AD211" s="1155"/>
      <c r="AE211" s="1155"/>
      <c r="AF211" s="1155"/>
      <c r="AG211" s="1155"/>
      <c r="AH211" s="1155"/>
      <c r="AI211" s="1155"/>
      <c r="AJ211" s="1155"/>
      <c r="AK211" s="1155"/>
      <c r="AL211" s="1155"/>
      <c r="AM211" s="1155"/>
      <c r="AN211" s="1155"/>
      <c r="AO211" s="1176" t="s">
        <v>748</v>
      </c>
      <c r="AP211" s="1176"/>
      <c r="AQ211" s="1176"/>
      <c r="AR211" s="1176"/>
      <c r="AS211" s="1176"/>
      <c r="AT211" s="1176"/>
      <c r="AU211" s="1176"/>
      <c r="AV211" s="1176"/>
      <c r="AW211" s="1155" t="s">
        <v>639</v>
      </c>
      <c r="AX211" s="1155"/>
      <c r="AY211" s="1155"/>
      <c r="AZ211" s="1155"/>
      <c r="BA211" s="1155"/>
      <c r="BB211" s="1155"/>
      <c r="BC211" s="1155"/>
      <c r="BD211" s="1155"/>
      <c r="BE211" s="1155"/>
      <c r="BF211" s="1155"/>
      <c r="BG211" s="1155"/>
      <c r="BH211" s="190"/>
      <c r="BI211" s="116"/>
      <c r="BJ211" s="116"/>
    </row>
    <row r="212" spans="2:62" ht="18.95" customHeight="1">
      <c r="B212" s="1156"/>
      <c r="C212" s="1156"/>
      <c r="D212" s="1176"/>
      <c r="E212" s="1176"/>
      <c r="F212" s="1155"/>
      <c r="G212" s="1155"/>
      <c r="H212" s="1155"/>
      <c r="I212" s="1155"/>
      <c r="J212" s="1155"/>
      <c r="K212" s="1155"/>
      <c r="L212" s="1155"/>
      <c r="M212" s="1155"/>
      <c r="N212" s="1155"/>
      <c r="O212" s="1155"/>
      <c r="P212" s="1155"/>
      <c r="Q212" s="1155"/>
      <c r="R212" s="1155"/>
      <c r="S212" s="1155"/>
      <c r="T212" s="1155"/>
      <c r="U212" s="1155"/>
      <c r="V212" s="1155"/>
      <c r="W212" s="1155"/>
      <c r="X212" s="1155"/>
      <c r="Y212" s="1155"/>
      <c r="Z212" s="1155"/>
      <c r="AA212" s="1155"/>
      <c r="AB212" s="1155"/>
      <c r="AC212" s="1155"/>
      <c r="AD212" s="1155"/>
      <c r="AE212" s="1155"/>
      <c r="AF212" s="1155"/>
      <c r="AG212" s="1155"/>
      <c r="AH212" s="1155"/>
      <c r="AI212" s="1155"/>
      <c r="AJ212" s="1155"/>
      <c r="AK212" s="1155"/>
      <c r="AL212" s="1155"/>
      <c r="AM212" s="1155"/>
      <c r="AN212" s="1155"/>
      <c r="AO212" s="1176" t="s">
        <v>750</v>
      </c>
      <c r="AP212" s="1176"/>
      <c r="AQ212" s="1176"/>
      <c r="AR212" s="1176"/>
      <c r="AS212" s="1176"/>
      <c r="AT212" s="1176"/>
      <c r="AU212" s="1176"/>
      <c r="AV212" s="1176"/>
      <c r="AW212" s="1155"/>
      <c r="AX212" s="1155"/>
      <c r="AY212" s="1155"/>
      <c r="AZ212" s="1155"/>
      <c r="BA212" s="1155"/>
      <c r="BB212" s="1155"/>
      <c r="BC212" s="1155"/>
      <c r="BD212" s="1155"/>
      <c r="BE212" s="1155"/>
      <c r="BF212" s="1155"/>
      <c r="BG212" s="1155"/>
      <c r="BH212" s="190"/>
      <c r="BI212" s="116"/>
      <c r="BJ212" s="116"/>
    </row>
    <row r="213" spans="2:62" ht="18.95" customHeight="1">
      <c r="B213" s="1101">
        <v>1</v>
      </c>
      <c r="C213" s="1173"/>
      <c r="D213" s="1629" t="str">
        <f>IF(AV116="○","本社登録","－")</f>
        <v>－</v>
      </c>
      <c r="E213" s="1631"/>
      <c r="F213" s="1423" t="s">
        <v>751</v>
      </c>
      <c r="G213" s="1424"/>
      <c r="H213" s="1424"/>
      <c r="I213" s="1424"/>
      <c r="J213" s="1424"/>
      <c r="K213" s="1424"/>
      <c r="L213" s="1424"/>
      <c r="M213" s="1425"/>
      <c r="N213" s="1709" t="str">
        <f>'02入力票（その２）'!I12</f>
        <v/>
      </c>
      <c r="O213" s="1709"/>
      <c r="P213" s="1709"/>
      <c r="Q213" s="1709"/>
      <c r="R213" s="1709"/>
      <c r="S213" s="1698" t="str">
        <f>CONCATENATE('02入力票（その２）'!I14,'02入力票（その２）'!I16,'02入力票（その２）'!I18)</f>
        <v>※　選択してください。</v>
      </c>
      <c r="T213" s="1699"/>
      <c r="U213" s="1699"/>
      <c r="V213" s="1699"/>
      <c r="W213" s="1699"/>
      <c r="X213" s="1699"/>
      <c r="Y213" s="1699"/>
      <c r="Z213" s="1699"/>
      <c r="AA213" s="1699"/>
      <c r="AB213" s="1699"/>
      <c r="AC213" s="1699"/>
      <c r="AD213" s="1699"/>
      <c r="AE213" s="1699"/>
      <c r="AF213" s="1699"/>
      <c r="AG213" s="1699"/>
      <c r="AH213" s="1699"/>
      <c r="AI213" s="1699"/>
      <c r="AJ213" s="1699"/>
      <c r="AK213" s="1699"/>
      <c r="AL213" s="1699"/>
      <c r="AM213" s="1699"/>
      <c r="AN213" s="1700"/>
      <c r="AO213" s="1155" t="str">
        <f>'02入力票（その２）'!I26</f>
        <v/>
      </c>
      <c r="AP213" s="1155"/>
      <c r="AQ213" s="1155"/>
      <c r="AR213" s="1155"/>
      <c r="AS213" s="1155"/>
      <c r="AT213" s="1155"/>
      <c r="AU213" s="1155"/>
      <c r="AV213" s="1155"/>
      <c r="AW213" s="1171"/>
      <c r="AX213" s="1171"/>
      <c r="AY213" s="1171"/>
      <c r="AZ213" s="1171"/>
      <c r="BA213" s="1171"/>
      <c r="BB213" s="1171"/>
      <c r="BC213" s="1171"/>
      <c r="BD213" s="1171"/>
      <c r="BE213" s="1171"/>
      <c r="BF213" s="1171"/>
      <c r="BG213" s="1172"/>
      <c r="BH213" s="190"/>
      <c r="BI213" s="116"/>
      <c r="BJ213" s="116"/>
    </row>
    <row r="214" spans="2:62" ht="18.95" customHeight="1">
      <c r="B214" s="1101"/>
      <c r="C214" s="1173"/>
      <c r="D214" s="1710"/>
      <c r="E214" s="1711"/>
      <c r="F214" s="986"/>
      <c r="G214" s="1291"/>
      <c r="H214" s="1291"/>
      <c r="I214" s="1291"/>
      <c r="J214" s="1291"/>
      <c r="K214" s="1291"/>
      <c r="L214" s="1291"/>
      <c r="M214" s="1429"/>
      <c r="N214" s="1709"/>
      <c r="O214" s="1709"/>
      <c r="P214" s="1709"/>
      <c r="Q214" s="1709"/>
      <c r="R214" s="1709"/>
      <c r="S214" s="1323" t="str">
        <f>'02入力票（その２）'!I20</f>
        <v/>
      </c>
      <c r="T214" s="1324"/>
      <c r="U214" s="1324"/>
      <c r="V214" s="1324"/>
      <c r="W214" s="1324"/>
      <c r="X214" s="1324"/>
      <c r="Y214" s="1324"/>
      <c r="Z214" s="1324"/>
      <c r="AA214" s="1324"/>
      <c r="AB214" s="1324"/>
      <c r="AC214" s="1324"/>
      <c r="AD214" s="1324"/>
      <c r="AE214" s="1324"/>
      <c r="AF214" s="1324"/>
      <c r="AG214" s="1324"/>
      <c r="AH214" s="1324"/>
      <c r="AI214" s="1324"/>
      <c r="AJ214" s="1324"/>
      <c r="AK214" s="1324"/>
      <c r="AL214" s="1324"/>
      <c r="AM214" s="1324"/>
      <c r="AN214" s="1590"/>
      <c r="AO214" s="1155" t="str">
        <f>'02入力票（その２）'!I27</f>
        <v/>
      </c>
      <c r="AP214" s="1155"/>
      <c r="AQ214" s="1155"/>
      <c r="AR214" s="1155"/>
      <c r="AS214" s="1155"/>
      <c r="AT214" s="1155"/>
      <c r="AU214" s="1155"/>
      <c r="AV214" s="1155"/>
      <c r="AW214" s="1171"/>
      <c r="AX214" s="1171"/>
      <c r="AY214" s="1171"/>
      <c r="AZ214" s="1171"/>
      <c r="BA214" s="1171"/>
      <c r="BB214" s="1171"/>
      <c r="BC214" s="1171"/>
      <c r="BD214" s="1171"/>
      <c r="BE214" s="1171"/>
      <c r="BF214" s="1171"/>
      <c r="BG214" s="1172"/>
      <c r="BH214" s="190"/>
      <c r="BI214" s="116"/>
      <c r="BJ214" s="116"/>
    </row>
    <row r="215" spans="2:62" ht="18.95" customHeight="1">
      <c r="B215" s="1101" t="str">
        <f>IF(F215="","",2)</f>
        <v/>
      </c>
      <c r="C215" s="1173"/>
      <c r="D215" s="1155" t="str">
        <f>IF(AV117="○",AV117,"－")</f>
        <v>－</v>
      </c>
      <c r="E215" s="1155"/>
      <c r="F215" s="1155" t="str">
        <f>IF(ISBLANK('02入力票（その２）'!G41),"",'02入力票（その２）'!G41)</f>
        <v/>
      </c>
      <c r="G215" s="1155"/>
      <c r="H215" s="1155"/>
      <c r="I215" s="1155"/>
      <c r="J215" s="1155"/>
      <c r="K215" s="1155"/>
      <c r="L215" s="1155"/>
      <c r="M215" s="1155"/>
      <c r="N215" s="1709" t="str">
        <f>'02入力票（その２）'!I31</f>
        <v/>
      </c>
      <c r="O215" s="1709"/>
      <c r="P215" s="1709"/>
      <c r="Q215" s="1709"/>
      <c r="R215" s="1709"/>
      <c r="S215" s="1698" t="str">
        <f>CONCATENATE('02入力票（その２）'!I33,'02入力票（その２）'!I35,'02入力票（その２）'!I37)</f>
        <v>※　選択してください。</v>
      </c>
      <c r="T215" s="1699"/>
      <c r="U215" s="1699"/>
      <c r="V215" s="1699"/>
      <c r="W215" s="1699"/>
      <c r="X215" s="1699"/>
      <c r="Y215" s="1699"/>
      <c r="Z215" s="1699"/>
      <c r="AA215" s="1699"/>
      <c r="AB215" s="1699"/>
      <c r="AC215" s="1699"/>
      <c r="AD215" s="1699"/>
      <c r="AE215" s="1699"/>
      <c r="AF215" s="1699"/>
      <c r="AG215" s="1699"/>
      <c r="AH215" s="1699"/>
      <c r="AI215" s="1699"/>
      <c r="AJ215" s="1699"/>
      <c r="AK215" s="1699"/>
      <c r="AL215" s="1699"/>
      <c r="AM215" s="1699"/>
      <c r="AN215" s="1700"/>
      <c r="AO215" s="1155" t="str">
        <f>'02入力票（その２）'!I46</f>
        <v/>
      </c>
      <c r="AP215" s="1155"/>
      <c r="AQ215" s="1155"/>
      <c r="AR215" s="1155"/>
      <c r="AS215" s="1155"/>
      <c r="AT215" s="1155"/>
      <c r="AU215" s="1155"/>
      <c r="AV215" s="1155"/>
      <c r="AW215" s="1171"/>
      <c r="AX215" s="1171"/>
      <c r="AY215" s="1171"/>
      <c r="AZ215" s="1171"/>
      <c r="BA215" s="1171"/>
      <c r="BB215" s="1171"/>
      <c r="BC215" s="1171"/>
      <c r="BD215" s="1171"/>
      <c r="BE215" s="1171"/>
      <c r="BF215" s="1171"/>
      <c r="BG215" s="1172"/>
      <c r="BH215" s="190"/>
      <c r="BI215" s="116"/>
      <c r="BJ215" s="116"/>
    </row>
    <row r="216" spans="2:62" ht="18.95" customHeight="1">
      <c r="B216" s="1101"/>
      <c r="C216" s="1173"/>
      <c r="D216" s="1155"/>
      <c r="E216" s="1155"/>
      <c r="F216" s="1155"/>
      <c r="G216" s="1155"/>
      <c r="H216" s="1155"/>
      <c r="I216" s="1155"/>
      <c r="J216" s="1155"/>
      <c r="K216" s="1155"/>
      <c r="L216" s="1155"/>
      <c r="M216" s="1155"/>
      <c r="N216" s="1709"/>
      <c r="O216" s="1709"/>
      <c r="P216" s="1709"/>
      <c r="Q216" s="1709"/>
      <c r="R216" s="1709"/>
      <c r="S216" s="1718" t="str">
        <f>'02入力票（その２）'!I39</f>
        <v/>
      </c>
      <c r="T216" s="1718"/>
      <c r="U216" s="1718"/>
      <c r="V216" s="1718"/>
      <c r="W216" s="1718"/>
      <c r="X216" s="1718"/>
      <c r="Y216" s="1718"/>
      <c r="Z216" s="1718"/>
      <c r="AA216" s="1718"/>
      <c r="AB216" s="1718"/>
      <c r="AC216" s="1718"/>
      <c r="AD216" s="1718"/>
      <c r="AE216" s="1718"/>
      <c r="AF216" s="1718"/>
      <c r="AG216" s="1718"/>
      <c r="AH216" s="1718"/>
      <c r="AI216" s="1718"/>
      <c r="AJ216" s="1718"/>
      <c r="AK216" s="1718"/>
      <c r="AL216" s="1718"/>
      <c r="AM216" s="1718"/>
      <c r="AN216" s="1718"/>
      <c r="AO216" s="1155" t="str">
        <f>'02入力票（その２）'!I47</f>
        <v/>
      </c>
      <c r="AP216" s="1155"/>
      <c r="AQ216" s="1155"/>
      <c r="AR216" s="1155"/>
      <c r="AS216" s="1155"/>
      <c r="AT216" s="1155"/>
      <c r="AU216" s="1155"/>
      <c r="AV216" s="1155"/>
      <c r="AW216" s="1171"/>
      <c r="AX216" s="1171"/>
      <c r="AY216" s="1171"/>
      <c r="AZ216" s="1171"/>
      <c r="BA216" s="1171"/>
      <c r="BB216" s="1171"/>
      <c r="BC216" s="1171"/>
      <c r="BD216" s="1171"/>
      <c r="BE216" s="1171"/>
      <c r="BF216" s="1171"/>
      <c r="BG216" s="1172"/>
      <c r="BH216" s="190"/>
      <c r="BI216" s="116"/>
      <c r="BJ216" s="116"/>
    </row>
    <row r="217" spans="2:62" ht="18.95" customHeight="1">
      <c r="B217" s="1105"/>
      <c r="C217" s="1654"/>
      <c r="D217" s="1182"/>
      <c r="E217" s="1182"/>
      <c r="F217" s="1181"/>
      <c r="G217" s="1181"/>
      <c r="H217" s="1181"/>
      <c r="I217" s="1181"/>
      <c r="J217" s="1181"/>
      <c r="K217" s="1181"/>
      <c r="L217" s="1181"/>
      <c r="M217" s="1181"/>
      <c r="N217" s="1181"/>
      <c r="O217" s="1181"/>
      <c r="P217" s="1181"/>
      <c r="Q217" s="1181"/>
      <c r="R217" s="1181"/>
      <c r="S217" s="1712"/>
      <c r="T217" s="1713"/>
      <c r="U217" s="1713"/>
      <c r="V217" s="1713"/>
      <c r="W217" s="1713"/>
      <c r="X217" s="1713"/>
      <c r="Y217" s="1713"/>
      <c r="Z217" s="1713"/>
      <c r="AA217" s="1713"/>
      <c r="AB217" s="1713"/>
      <c r="AC217" s="1713"/>
      <c r="AD217" s="1713"/>
      <c r="AE217" s="1713"/>
      <c r="AF217" s="1713"/>
      <c r="AG217" s="1713"/>
      <c r="AH217" s="1713"/>
      <c r="AI217" s="1713"/>
      <c r="AJ217" s="1713"/>
      <c r="AK217" s="1713"/>
      <c r="AL217" s="1713"/>
      <c r="AM217" s="1713"/>
      <c r="AN217" s="1714"/>
      <c r="AO217" s="1181"/>
      <c r="AP217" s="1181"/>
      <c r="AQ217" s="1181"/>
      <c r="AR217" s="1181"/>
      <c r="AS217" s="1181"/>
      <c r="AT217" s="1181"/>
      <c r="AU217" s="1181"/>
      <c r="AV217" s="1181"/>
      <c r="AW217" s="1171"/>
      <c r="AX217" s="1171"/>
      <c r="AY217" s="1171"/>
      <c r="AZ217" s="1171"/>
      <c r="BA217" s="1171"/>
      <c r="BB217" s="1171"/>
      <c r="BC217" s="1171"/>
      <c r="BD217" s="1171"/>
      <c r="BE217" s="1171"/>
      <c r="BF217" s="1171"/>
      <c r="BG217" s="1172"/>
      <c r="BH217" s="190"/>
      <c r="BI217" s="116"/>
      <c r="BJ217" s="116"/>
    </row>
    <row r="218" spans="2:62" ht="18.95" customHeight="1">
      <c r="B218" s="1105"/>
      <c r="C218" s="1654"/>
      <c r="D218" s="1182"/>
      <c r="E218" s="1182"/>
      <c r="F218" s="1181"/>
      <c r="G218" s="1181"/>
      <c r="H218" s="1181"/>
      <c r="I218" s="1181"/>
      <c r="J218" s="1181"/>
      <c r="K218" s="1181"/>
      <c r="L218" s="1181"/>
      <c r="M218" s="1181"/>
      <c r="N218" s="1181"/>
      <c r="O218" s="1181"/>
      <c r="P218" s="1181"/>
      <c r="Q218" s="1181"/>
      <c r="R218" s="1181"/>
      <c r="S218" s="1715"/>
      <c r="T218" s="1716"/>
      <c r="U218" s="1716"/>
      <c r="V218" s="1716"/>
      <c r="W218" s="1716"/>
      <c r="X218" s="1716"/>
      <c r="Y218" s="1716"/>
      <c r="Z218" s="1716"/>
      <c r="AA218" s="1716"/>
      <c r="AB218" s="1716"/>
      <c r="AC218" s="1716"/>
      <c r="AD218" s="1716"/>
      <c r="AE218" s="1716"/>
      <c r="AF218" s="1716"/>
      <c r="AG218" s="1716"/>
      <c r="AH218" s="1716"/>
      <c r="AI218" s="1716"/>
      <c r="AJ218" s="1716"/>
      <c r="AK218" s="1716"/>
      <c r="AL218" s="1716"/>
      <c r="AM218" s="1716"/>
      <c r="AN218" s="1717"/>
      <c r="AO218" s="1181"/>
      <c r="AP218" s="1181"/>
      <c r="AQ218" s="1181"/>
      <c r="AR218" s="1181"/>
      <c r="AS218" s="1181"/>
      <c r="AT218" s="1181"/>
      <c r="AU218" s="1181"/>
      <c r="AV218" s="1181"/>
      <c r="AW218" s="1171"/>
      <c r="AX218" s="1171"/>
      <c r="AY218" s="1171"/>
      <c r="AZ218" s="1171"/>
      <c r="BA218" s="1171"/>
      <c r="BB218" s="1171"/>
      <c r="BC218" s="1171"/>
      <c r="BD218" s="1171"/>
      <c r="BE218" s="1171"/>
      <c r="BF218" s="1171"/>
      <c r="BG218" s="1172"/>
      <c r="BH218" s="190"/>
      <c r="BI218" s="116"/>
      <c r="BJ218" s="116"/>
    </row>
    <row r="219" spans="2:62" ht="18.95" customHeight="1">
      <c r="B219" s="1105"/>
      <c r="C219" s="1654"/>
      <c r="D219" s="1182"/>
      <c r="E219" s="1182"/>
      <c r="F219" s="1181"/>
      <c r="G219" s="1181"/>
      <c r="H219" s="1181"/>
      <c r="I219" s="1181"/>
      <c r="J219" s="1181"/>
      <c r="K219" s="1181"/>
      <c r="L219" s="1181"/>
      <c r="M219" s="1181"/>
      <c r="N219" s="1181"/>
      <c r="O219" s="1181"/>
      <c r="P219" s="1181"/>
      <c r="Q219" s="1181"/>
      <c r="R219" s="1181"/>
      <c r="S219" s="1712"/>
      <c r="T219" s="1713"/>
      <c r="U219" s="1713"/>
      <c r="V219" s="1713"/>
      <c r="W219" s="1713"/>
      <c r="X219" s="1713"/>
      <c r="Y219" s="1713"/>
      <c r="Z219" s="1713"/>
      <c r="AA219" s="1713"/>
      <c r="AB219" s="1713"/>
      <c r="AC219" s="1713"/>
      <c r="AD219" s="1713"/>
      <c r="AE219" s="1713"/>
      <c r="AF219" s="1713"/>
      <c r="AG219" s="1713"/>
      <c r="AH219" s="1713"/>
      <c r="AI219" s="1713"/>
      <c r="AJ219" s="1713"/>
      <c r="AK219" s="1713"/>
      <c r="AL219" s="1713"/>
      <c r="AM219" s="1713"/>
      <c r="AN219" s="1714"/>
      <c r="AO219" s="1181"/>
      <c r="AP219" s="1181"/>
      <c r="AQ219" s="1181"/>
      <c r="AR219" s="1181"/>
      <c r="AS219" s="1181"/>
      <c r="AT219" s="1181"/>
      <c r="AU219" s="1181"/>
      <c r="AV219" s="1181"/>
      <c r="AW219" s="1171"/>
      <c r="AX219" s="1171"/>
      <c r="AY219" s="1171"/>
      <c r="AZ219" s="1171"/>
      <c r="BA219" s="1171"/>
      <c r="BB219" s="1171"/>
      <c r="BC219" s="1171"/>
      <c r="BD219" s="1171"/>
      <c r="BE219" s="1171"/>
      <c r="BF219" s="1171"/>
      <c r="BG219" s="1172"/>
      <c r="BH219" s="190"/>
      <c r="BI219" s="116"/>
      <c r="BJ219" s="116"/>
    </row>
    <row r="220" spans="2:62" ht="18.95" customHeight="1">
      <c r="B220" s="1105"/>
      <c r="C220" s="1654"/>
      <c r="D220" s="1182"/>
      <c r="E220" s="1182"/>
      <c r="F220" s="1181"/>
      <c r="G220" s="1181"/>
      <c r="H220" s="1181"/>
      <c r="I220" s="1181"/>
      <c r="J220" s="1181"/>
      <c r="K220" s="1181"/>
      <c r="L220" s="1181"/>
      <c r="M220" s="1181"/>
      <c r="N220" s="1181"/>
      <c r="O220" s="1181"/>
      <c r="P220" s="1181"/>
      <c r="Q220" s="1181"/>
      <c r="R220" s="1181"/>
      <c r="S220" s="1715"/>
      <c r="T220" s="1716"/>
      <c r="U220" s="1716"/>
      <c r="V220" s="1716"/>
      <c r="W220" s="1716"/>
      <c r="X220" s="1716"/>
      <c r="Y220" s="1716"/>
      <c r="Z220" s="1716"/>
      <c r="AA220" s="1716"/>
      <c r="AB220" s="1716"/>
      <c r="AC220" s="1716"/>
      <c r="AD220" s="1716"/>
      <c r="AE220" s="1716"/>
      <c r="AF220" s="1716"/>
      <c r="AG220" s="1716"/>
      <c r="AH220" s="1716"/>
      <c r="AI220" s="1716"/>
      <c r="AJ220" s="1716"/>
      <c r="AK220" s="1716"/>
      <c r="AL220" s="1716"/>
      <c r="AM220" s="1716"/>
      <c r="AN220" s="1717"/>
      <c r="AO220" s="1181"/>
      <c r="AP220" s="1181"/>
      <c r="AQ220" s="1181"/>
      <c r="AR220" s="1181"/>
      <c r="AS220" s="1181"/>
      <c r="AT220" s="1181"/>
      <c r="AU220" s="1181"/>
      <c r="AV220" s="1181"/>
      <c r="AW220" s="1171"/>
      <c r="AX220" s="1171"/>
      <c r="AY220" s="1171"/>
      <c r="AZ220" s="1171"/>
      <c r="BA220" s="1171"/>
      <c r="BB220" s="1171"/>
      <c r="BC220" s="1171"/>
      <c r="BD220" s="1171"/>
      <c r="BE220" s="1171"/>
      <c r="BF220" s="1171"/>
      <c r="BG220" s="1172"/>
      <c r="BH220" s="190"/>
      <c r="BI220" s="116"/>
      <c r="BJ220" s="116"/>
    </row>
    <row r="221" spans="2:62" ht="18.95" customHeight="1">
      <c r="B221" s="1105"/>
      <c r="C221" s="1654"/>
      <c r="D221" s="1182"/>
      <c r="E221" s="1182"/>
      <c r="F221" s="1181"/>
      <c r="G221" s="1181"/>
      <c r="H221" s="1181"/>
      <c r="I221" s="1181"/>
      <c r="J221" s="1181"/>
      <c r="K221" s="1181"/>
      <c r="L221" s="1181"/>
      <c r="M221" s="1181"/>
      <c r="N221" s="1181"/>
      <c r="O221" s="1181"/>
      <c r="P221" s="1181"/>
      <c r="Q221" s="1181"/>
      <c r="R221" s="1181"/>
      <c r="S221" s="1712"/>
      <c r="T221" s="1713"/>
      <c r="U221" s="1713"/>
      <c r="V221" s="1713"/>
      <c r="W221" s="1713"/>
      <c r="X221" s="1713"/>
      <c r="Y221" s="1713"/>
      <c r="Z221" s="1713"/>
      <c r="AA221" s="1713"/>
      <c r="AB221" s="1713"/>
      <c r="AC221" s="1713"/>
      <c r="AD221" s="1713"/>
      <c r="AE221" s="1713"/>
      <c r="AF221" s="1713"/>
      <c r="AG221" s="1713"/>
      <c r="AH221" s="1713"/>
      <c r="AI221" s="1713"/>
      <c r="AJ221" s="1713"/>
      <c r="AK221" s="1713"/>
      <c r="AL221" s="1713"/>
      <c r="AM221" s="1713"/>
      <c r="AN221" s="1714"/>
      <c r="AO221" s="1181"/>
      <c r="AP221" s="1181"/>
      <c r="AQ221" s="1181"/>
      <c r="AR221" s="1181"/>
      <c r="AS221" s="1181"/>
      <c r="AT221" s="1181"/>
      <c r="AU221" s="1181"/>
      <c r="AV221" s="1181"/>
      <c r="AW221" s="1171"/>
      <c r="AX221" s="1171"/>
      <c r="AY221" s="1171"/>
      <c r="AZ221" s="1171"/>
      <c r="BA221" s="1171"/>
      <c r="BB221" s="1171"/>
      <c r="BC221" s="1171"/>
      <c r="BD221" s="1171"/>
      <c r="BE221" s="1171"/>
      <c r="BF221" s="1171"/>
      <c r="BG221" s="1172"/>
      <c r="BH221" s="190"/>
      <c r="BI221" s="116"/>
      <c r="BJ221" s="116"/>
    </row>
    <row r="222" spans="2:62" ht="18.95" customHeight="1">
      <c r="B222" s="1105"/>
      <c r="C222" s="1654"/>
      <c r="D222" s="1182"/>
      <c r="E222" s="1182"/>
      <c r="F222" s="1181"/>
      <c r="G222" s="1181"/>
      <c r="H222" s="1181"/>
      <c r="I222" s="1181"/>
      <c r="J222" s="1181"/>
      <c r="K222" s="1181"/>
      <c r="L222" s="1181"/>
      <c r="M222" s="1181"/>
      <c r="N222" s="1181"/>
      <c r="O222" s="1181"/>
      <c r="P222" s="1181"/>
      <c r="Q222" s="1181"/>
      <c r="R222" s="1181"/>
      <c r="S222" s="1715"/>
      <c r="T222" s="1716"/>
      <c r="U222" s="1716"/>
      <c r="V222" s="1716"/>
      <c r="W222" s="1716"/>
      <c r="X222" s="1716"/>
      <c r="Y222" s="1716"/>
      <c r="Z222" s="1716"/>
      <c r="AA222" s="1716"/>
      <c r="AB222" s="1716"/>
      <c r="AC222" s="1716"/>
      <c r="AD222" s="1716"/>
      <c r="AE222" s="1716"/>
      <c r="AF222" s="1716"/>
      <c r="AG222" s="1716"/>
      <c r="AH222" s="1716"/>
      <c r="AI222" s="1716"/>
      <c r="AJ222" s="1716"/>
      <c r="AK222" s="1716"/>
      <c r="AL222" s="1716"/>
      <c r="AM222" s="1716"/>
      <c r="AN222" s="1717"/>
      <c r="AO222" s="1181"/>
      <c r="AP222" s="1181"/>
      <c r="AQ222" s="1181"/>
      <c r="AR222" s="1181"/>
      <c r="AS222" s="1181"/>
      <c r="AT222" s="1181"/>
      <c r="AU222" s="1181"/>
      <c r="AV222" s="1181"/>
      <c r="AW222" s="1171"/>
      <c r="AX222" s="1171"/>
      <c r="AY222" s="1171"/>
      <c r="AZ222" s="1171"/>
      <c r="BA222" s="1171"/>
      <c r="BB222" s="1171"/>
      <c r="BC222" s="1171"/>
      <c r="BD222" s="1171"/>
      <c r="BE222" s="1171"/>
      <c r="BF222" s="1171"/>
      <c r="BG222" s="1172"/>
      <c r="BH222" s="190"/>
      <c r="BI222" s="116"/>
      <c r="BJ222" s="116"/>
    </row>
    <row r="223" spans="2:62" ht="18.95" customHeight="1">
      <c r="B223" s="1105"/>
      <c r="C223" s="1654"/>
      <c r="D223" s="1182"/>
      <c r="E223" s="1182"/>
      <c r="F223" s="1181"/>
      <c r="G223" s="1181"/>
      <c r="H223" s="1181"/>
      <c r="I223" s="1181"/>
      <c r="J223" s="1181"/>
      <c r="K223" s="1181"/>
      <c r="L223" s="1181"/>
      <c r="M223" s="1181"/>
      <c r="N223" s="1181"/>
      <c r="O223" s="1181"/>
      <c r="P223" s="1181"/>
      <c r="Q223" s="1181"/>
      <c r="R223" s="1181"/>
      <c r="S223" s="1712"/>
      <c r="T223" s="1713"/>
      <c r="U223" s="1713"/>
      <c r="V223" s="1713"/>
      <c r="W223" s="1713"/>
      <c r="X223" s="1713"/>
      <c r="Y223" s="1713"/>
      <c r="Z223" s="1713"/>
      <c r="AA223" s="1713"/>
      <c r="AB223" s="1713"/>
      <c r="AC223" s="1713"/>
      <c r="AD223" s="1713"/>
      <c r="AE223" s="1713"/>
      <c r="AF223" s="1713"/>
      <c r="AG223" s="1713"/>
      <c r="AH223" s="1713"/>
      <c r="AI223" s="1713"/>
      <c r="AJ223" s="1713"/>
      <c r="AK223" s="1713"/>
      <c r="AL223" s="1713"/>
      <c r="AM223" s="1713"/>
      <c r="AN223" s="1714"/>
      <c r="AO223" s="1181"/>
      <c r="AP223" s="1181"/>
      <c r="AQ223" s="1181"/>
      <c r="AR223" s="1181"/>
      <c r="AS223" s="1181"/>
      <c r="AT223" s="1181"/>
      <c r="AU223" s="1181"/>
      <c r="AV223" s="1181"/>
      <c r="AW223" s="1171"/>
      <c r="AX223" s="1171"/>
      <c r="AY223" s="1171"/>
      <c r="AZ223" s="1171"/>
      <c r="BA223" s="1171"/>
      <c r="BB223" s="1171"/>
      <c r="BC223" s="1171"/>
      <c r="BD223" s="1171"/>
      <c r="BE223" s="1171"/>
      <c r="BF223" s="1171"/>
      <c r="BG223" s="1172"/>
      <c r="BH223" s="190"/>
      <c r="BI223" s="116"/>
      <c r="BJ223" s="116"/>
    </row>
    <row r="224" spans="2:62" ht="18.95" customHeight="1">
      <c r="B224" s="1105"/>
      <c r="C224" s="1654"/>
      <c r="D224" s="1182"/>
      <c r="E224" s="1182"/>
      <c r="F224" s="1181"/>
      <c r="G224" s="1181"/>
      <c r="H224" s="1181"/>
      <c r="I224" s="1181"/>
      <c r="J224" s="1181"/>
      <c r="K224" s="1181"/>
      <c r="L224" s="1181"/>
      <c r="M224" s="1181"/>
      <c r="N224" s="1181"/>
      <c r="O224" s="1181"/>
      <c r="P224" s="1181"/>
      <c r="Q224" s="1181"/>
      <c r="R224" s="1181"/>
      <c r="S224" s="1715"/>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7"/>
      <c r="AO224" s="1181"/>
      <c r="AP224" s="1181"/>
      <c r="AQ224" s="1181"/>
      <c r="AR224" s="1181"/>
      <c r="AS224" s="1181"/>
      <c r="AT224" s="1181"/>
      <c r="AU224" s="1181"/>
      <c r="AV224" s="1181"/>
      <c r="AW224" s="1171"/>
      <c r="AX224" s="1171"/>
      <c r="AY224" s="1171"/>
      <c r="AZ224" s="1171"/>
      <c r="BA224" s="1171"/>
      <c r="BB224" s="1171"/>
      <c r="BC224" s="1171"/>
      <c r="BD224" s="1171"/>
      <c r="BE224" s="1171"/>
      <c r="BF224" s="1171"/>
      <c r="BG224" s="1172"/>
      <c r="BH224" s="190"/>
      <c r="BI224" s="116"/>
      <c r="BJ224" s="116"/>
    </row>
    <row r="225" spans="2:62" ht="18.95" customHeight="1">
      <c r="B225" s="1105"/>
      <c r="C225" s="1654"/>
      <c r="D225" s="1182"/>
      <c r="E225" s="1182"/>
      <c r="F225" s="1181"/>
      <c r="G225" s="1181"/>
      <c r="H225" s="1181"/>
      <c r="I225" s="1181"/>
      <c r="J225" s="1181"/>
      <c r="K225" s="1181"/>
      <c r="L225" s="1181"/>
      <c r="M225" s="1181"/>
      <c r="N225" s="1181"/>
      <c r="O225" s="1181"/>
      <c r="P225" s="1181"/>
      <c r="Q225" s="1181"/>
      <c r="R225" s="1181"/>
      <c r="S225" s="1712"/>
      <c r="T225" s="1713"/>
      <c r="U225" s="1713"/>
      <c r="V225" s="1713"/>
      <c r="W225" s="1713"/>
      <c r="X225" s="1713"/>
      <c r="Y225" s="1713"/>
      <c r="Z225" s="1713"/>
      <c r="AA225" s="1713"/>
      <c r="AB225" s="1713"/>
      <c r="AC225" s="1713"/>
      <c r="AD225" s="1713"/>
      <c r="AE225" s="1713"/>
      <c r="AF225" s="1713"/>
      <c r="AG225" s="1713"/>
      <c r="AH225" s="1713"/>
      <c r="AI225" s="1713"/>
      <c r="AJ225" s="1713"/>
      <c r="AK225" s="1713"/>
      <c r="AL225" s="1713"/>
      <c r="AM225" s="1713"/>
      <c r="AN225" s="1714"/>
      <c r="AO225" s="1181"/>
      <c r="AP225" s="1181"/>
      <c r="AQ225" s="1181"/>
      <c r="AR225" s="1181"/>
      <c r="AS225" s="1181"/>
      <c r="AT225" s="1181"/>
      <c r="AU225" s="1181"/>
      <c r="AV225" s="1181"/>
      <c r="AW225" s="1171"/>
      <c r="AX225" s="1171"/>
      <c r="AY225" s="1171"/>
      <c r="AZ225" s="1171"/>
      <c r="BA225" s="1171"/>
      <c r="BB225" s="1171"/>
      <c r="BC225" s="1171"/>
      <c r="BD225" s="1171"/>
      <c r="BE225" s="1171"/>
      <c r="BF225" s="1171"/>
      <c r="BG225" s="1172"/>
      <c r="BH225" s="190"/>
      <c r="BI225" s="116"/>
      <c r="BJ225" s="116"/>
    </row>
    <row r="226" spans="2:62" ht="18.95" customHeight="1">
      <c r="B226" s="1105"/>
      <c r="C226" s="1654"/>
      <c r="D226" s="1182"/>
      <c r="E226" s="1182"/>
      <c r="F226" s="1181"/>
      <c r="G226" s="1181"/>
      <c r="H226" s="1181"/>
      <c r="I226" s="1181"/>
      <c r="J226" s="1181"/>
      <c r="K226" s="1181"/>
      <c r="L226" s="1181"/>
      <c r="M226" s="1181"/>
      <c r="N226" s="1181"/>
      <c r="O226" s="1181"/>
      <c r="P226" s="1181"/>
      <c r="Q226" s="1181"/>
      <c r="R226" s="1181"/>
      <c r="S226" s="1715"/>
      <c r="T226" s="1716"/>
      <c r="U226" s="1716"/>
      <c r="V226" s="1716"/>
      <c r="W226" s="1716"/>
      <c r="X226" s="1716"/>
      <c r="Y226" s="1716"/>
      <c r="Z226" s="1716"/>
      <c r="AA226" s="1716"/>
      <c r="AB226" s="1716"/>
      <c r="AC226" s="1716"/>
      <c r="AD226" s="1716"/>
      <c r="AE226" s="1716"/>
      <c r="AF226" s="1716"/>
      <c r="AG226" s="1716"/>
      <c r="AH226" s="1716"/>
      <c r="AI226" s="1716"/>
      <c r="AJ226" s="1716"/>
      <c r="AK226" s="1716"/>
      <c r="AL226" s="1716"/>
      <c r="AM226" s="1716"/>
      <c r="AN226" s="1717"/>
      <c r="AO226" s="1181"/>
      <c r="AP226" s="1181"/>
      <c r="AQ226" s="1181"/>
      <c r="AR226" s="1181"/>
      <c r="AS226" s="1181"/>
      <c r="AT226" s="1181"/>
      <c r="AU226" s="1181"/>
      <c r="AV226" s="1181"/>
      <c r="AW226" s="1171"/>
      <c r="AX226" s="1171"/>
      <c r="AY226" s="1171"/>
      <c r="AZ226" s="1171"/>
      <c r="BA226" s="1171"/>
      <c r="BB226" s="1171"/>
      <c r="BC226" s="1171"/>
      <c r="BD226" s="1171"/>
      <c r="BE226" s="1171"/>
      <c r="BF226" s="1171"/>
      <c r="BG226" s="1172"/>
      <c r="BH226" s="190"/>
      <c r="BI226" s="116"/>
      <c r="BJ226" s="116"/>
    </row>
    <row r="227" spans="2:62" ht="18.95" customHeight="1">
      <c r="B227" s="1105"/>
      <c r="C227" s="1654"/>
      <c r="D227" s="1182"/>
      <c r="E227" s="1182"/>
      <c r="F227" s="1181"/>
      <c r="G227" s="1181"/>
      <c r="H227" s="1181"/>
      <c r="I227" s="1181"/>
      <c r="J227" s="1181"/>
      <c r="K227" s="1181"/>
      <c r="L227" s="1181"/>
      <c r="M227" s="1181"/>
      <c r="N227" s="1181"/>
      <c r="O227" s="1181"/>
      <c r="P227" s="1181"/>
      <c r="Q227" s="1181"/>
      <c r="R227" s="1181"/>
      <c r="S227" s="1712"/>
      <c r="T227" s="1713"/>
      <c r="U227" s="1713"/>
      <c r="V227" s="1713"/>
      <c r="W227" s="1713"/>
      <c r="X227" s="1713"/>
      <c r="Y227" s="1713"/>
      <c r="Z227" s="1713"/>
      <c r="AA227" s="1713"/>
      <c r="AB227" s="1713"/>
      <c r="AC227" s="1713"/>
      <c r="AD227" s="1713"/>
      <c r="AE227" s="1713"/>
      <c r="AF227" s="1713"/>
      <c r="AG227" s="1713"/>
      <c r="AH227" s="1713"/>
      <c r="AI227" s="1713"/>
      <c r="AJ227" s="1713"/>
      <c r="AK227" s="1713"/>
      <c r="AL227" s="1713"/>
      <c r="AM227" s="1713"/>
      <c r="AN227" s="1714"/>
      <c r="AO227" s="1181"/>
      <c r="AP227" s="1181"/>
      <c r="AQ227" s="1181"/>
      <c r="AR227" s="1181"/>
      <c r="AS227" s="1181"/>
      <c r="AT227" s="1181"/>
      <c r="AU227" s="1181"/>
      <c r="AV227" s="1181"/>
      <c r="AW227" s="1171"/>
      <c r="AX227" s="1171"/>
      <c r="AY227" s="1171"/>
      <c r="AZ227" s="1171"/>
      <c r="BA227" s="1171"/>
      <c r="BB227" s="1171"/>
      <c r="BC227" s="1171"/>
      <c r="BD227" s="1171"/>
      <c r="BE227" s="1171"/>
      <c r="BF227" s="1171"/>
      <c r="BG227" s="1172"/>
      <c r="BH227" s="190"/>
      <c r="BI227" s="116"/>
      <c r="BJ227" s="116"/>
    </row>
    <row r="228" spans="2:62" ht="18.95" customHeight="1">
      <c r="B228" s="1105"/>
      <c r="C228" s="1654"/>
      <c r="D228" s="1182"/>
      <c r="E228" s="1182"/>
      <c r="F228" s="1181"/>
      <c r="G228" s="1181"/>
      <c r="H228" s="1181"/>
      <c r="I228" s="1181"/>
      <c r="J228" s="1181"/>
      <c r="K228" s="1181"/>
      <c r="L228" s="1181"/>
      <c r="M228" s="1181"/>
      <c r="N228" s="1181"/>
      <c r="O228" s="1181"/>
      <c r="P228" s="1181"/>
      <c r="Q228" s="1181"/>
      <c r="R228" s="1181"/>
      <c r="S228" s="1715"/>
      <c r="T228" s="1716"/>
      <c r="U228" s="1716"/>
      <c r="V228" s="1716"/>
      <c r="W228" s="1716"/>
      <c r="X228" s="1716"/>
      <c r="Y228" s="1716"/>
      <c r="Z228" s="1716"/>
      <c r="AA228" s="1716"/>
      <c r="AB228" s="1716"/>
      <c r="AC228" s="1716"/>
      <c r="AD228" s="1716"/>
      <c r="AE228" s="1716"/>
      <c r="AF228" s="1716"/>
      <c r="AG228" s="1716"/>
      <c r="AH228" s="1716"/>
      <c r="AI228" s="1716"/>
      <c r="AJ228" s="1716"/>
      <c r="AK228" s="1716"/>
      <c r="AL228" s="1716"/>
      <c r="AM228" s="1716"/>
      <c r="AN228" s="1717"/>
      <c r="AO228" s="1181"/>
      <c r="AP228" s="1181"/>
      <c r="AQ228" s="1181"/>
      <c r="AR228" s="1181"/>
      <c r="AS228" s="1181"/>
      <c r="AT228" s="1181"/>
      <c r="AU228" s="1181"/>
      <c r="AV228" s="1181"/>
      <c r="AW228" s="1171"/>
      <c r="AX228" s="1171"/>
      <c r="AY228" s="1171"/>
      <c r="AZ228" s="1171"/>
      <c r="BA228" s="1171"/>
      <c r="BB228" s="1171"/>
      <c r="BC228" s="1171"/>
      <c r="BD228" s="1171"/>
      <c r="BE228" s="1171"/>
      <c r="BF228" s="1171"/>
      <c r="BG228" s="1172"/>
      <c r="BH228" s="190"/>
      <c r="BI228" s="116"/>
      <c r="BJ228" s="116"/>
    </row>
    <row r="229" spans="2:62" ht="18.95" customHeight="1">
      <c r="B229" s="1105"/>
      <c r="C229" s="1654"/>
      <c r="D229" s="1182"/>
      <c r="E229" s="1182"/>
      <c r="F229" s="1181"/>
      <c r="G229" s="1181"/>
      <c r="H229" s="1181"/>
      <c r="I229" s="1181"/>
      <c r="J229" s="1181"/>
      <c r="K229" s="1181"/>
      <c r="L229" s="1181"/>
      <c r="M229" s="1181"/>
      <c r="N229" s="1181"/>
      <c r="O229" s="1181"/>
      <c r="P229" s="1181"/>
      <c r="Q229" s="1181"/>
      <c r="R229" s="1181"/>
      <c r="S229" s="1712"/>
      <c r="T229" s="1713"/>
      <c r="U229" s="1713"/>
      <c r="V229" s="1713"/>
      <c r="W229" s="1713"/>
      <c r="X229" s="1713"/>
      <c r="Y229" s="1713"/>
      <c r="Z229" s="1713"/>
      <c r="AA229" s="1713"/>
      <c r="AB229" s="1713"/>
      <c r="AC229" s="1713"/>
      <c r="AD229" s="1713"/>
      <c r="AE229" s="1713"/>
      <c r="AF229" s="1713"/>
      <c r="AG229" s="1713"/>
      <c r="AH229" s="1713"/>
      <c r="AI229" s="1713"/>
      <c r="AJ229" s="1713"/>
      <c r="AK229" s="1713"/>
      <c r="AL229" s="1713"/>
      <c r="AM229" s="1713"/>
      <c r="AN229" s="1714"/>
      <c r="AO229" s="1181"/>
      <c r="AP229" s="1181"/>
      <c r="AQ229" s="1181"/>
      <c r="AR229" s="1181"/>
      <c r="AS229" s="1181"/>
      <c r="AT229" s="1181"/>
      <c r="AU229" s="1181"/>
      <c r="AV229" s="1181"/>
      <c r="AW229" s="1171"/>
      <c r="AX229" s="1171"/>
      <c r="AY229" s="1171"/>
      <c r="AZ229" s="1171"/>
      <c r="BA229" s="1171"/>
      <c r="BB229" s="1171"/>
      <c r="BC229" s="1171"/>
      <c r="BD229" s="1171"/>
      <c r="BE229" s="1171"/>
      <c r="BF229" s="1171"/>
      <c r="BG229" s="1172"/>
      <c r="BH229" s="190"/>
      <c r="BI229" s="116"/>
      <c r="BJ229" s="116"/>
    </row>
    <row r="230" spans="2:62" ht="18.95" customHeight="1">
      <c r="B230" s="1105"/>
      <c r="C230" s="1654"/>
      <c r="D230" s="1182"/>
      <c r="E230" s="1182"/>
      <c r="F230" s="1181"/>
      <c r="G230" s="1181"/>
      <c r="H230" s="1181"/>
      <c r="I230" s="1181"/>
      <c r="J230" s="1181"/>
      <c r="K230" s="1181"/>
      <c r="L230" s="1181"/>
      <c r="M230" s="1181"/>
      <c r="N230" s="1181"/>
      <c r="O230" s="1181"/>
      <c r="P230" s="1181"/>
      <c r="Q230" s="1181"/>
      <c r="R230" s="1181"/>
      <c r="S230" s="1715"/>
      <c r="T230" s="1716"/>
      <c r="U230" s="1716"/>
      <c r="V230" s="1716"/>
      <c r="W230" s="1716"/>
      <c r="X230" s="1716"/>
      <c r="Y230" s="1716"/>
      <c r="Z230" s="1716"/>
      <c r="AA230" s="1716"/>
      <c r="AB230" s="1716"/>
      <c r="AC230" s="1716"/>
      <c r="AD230" s="1716"/>
      <c r="AE230" s="1716"/>
      <c r="AF230" s="1716"/>
      <c r="AG230" s="1716"/>
      <c r="AH230" s="1716"/>
      <c r="AI230" s="1716"/>
      <c r="AJ230" s="1716"/>
      <c r="AK230" s="1716"/>
      <c r="AL230" s="1716"/>
      <c r="AM230" s="1716"/>
      <c r="AN230" s="1717"/>
      <c r="AO230" s="1181"/>
      <c r="AP230" s="1181"/>
      <c r="AQ230" s="1181"/>
      <c r="AR230" s="1181"/>
      <c r="AS230" s="1181"/>
      <c r="AT230" s="1181"/>
      <c r="AU230" s="1181"/>
      <c r="AV230" s="1181"/>
      <c r="AW230" s="1171"/>
      <c r="AX230" s="1171"/>
      <c r="AY230" s="1171"/>
      <c r="AZ230" s="1171"/>
      <c r="BA230" s="1171"/>
      <c r="BB230" s="1171"/>
      <c r="BC230" s="1171"/>
      <c r="BD230" s="1171"/>
      <c r="BE230" s="1171"/>
      <c r="BF230" s="1171"/>
      <c r="BG230" s="1172"/>
      <c r="BH230" s="190"/>
      <c r="BI230" s="116"/>
      <c r="BJ230" s="116"/>
    </row>
    <row r="231" spans="2:62" ht="18.95" customHeight="1">
      <c r="B231" s="1105"/>
      <c r="C231" s="1654"/>
      <c r="D231" s="1182"/>
      <c r="E231" s="1182"/>
      <c r="F231" s="1181"/>
      <c r="G231" s="1181"/>
      <c r="H231" s="1181"/>
      <c r="I231" s="1181"/>
      <c r="J231" s="1181"/>
      <c r="K231" s="1181"/>
      <c r="L231" s="1181"/>
      <c r="M231" s="1181"/>
      <c r="N231" s="1181"/>
      <c r="O231" s="1181"/>
      <c r="P231" s="1181"/>
      <c r="Q231" s="1181"/>
      <c r="R231" s="1181"/>
      <c r="S231" s="1712"/>
      <c r="T231" s="1713"/>
      <c r="U231" s="1713"/>
      <c r="V231" s="1713"/>
      <c r="W231" s="1713"/>
      <c r="X231" s="1713"/>
      <c r="Y231" s="1713"/>
      <c r="Z231" s="1713"/>
      <c r="AA231" s="1713"/>
      <c r="AB231" s="1713"/>
      <c r="AC231" s="1713"/>
      <c r="AD231" s="1713"/>
      <c r="AE231" s="1713"/>
      <c r="AF231" s="1713"/>
      <c r="AG231" s="1713"/>
      <c r="AH231" s="1713"/>
      <c r="AI231" s="1713"/>
      <c r="AJ231" s="1713"/>
      <c r="AK231" s="1713"/>
      <c r="AL231" s="1713"/>
      <c r="AM231" s="1713"/>
      <c r="AN231" s="1714"/>
      <c r="AO231" s="1181"/>
      <c r="AP231" s="1181"/>
      <c r="AQ231" s="1181"/>
      <c r="AR231" s="1181"/>
      <c r="AS231" s="1181"/>
      <c r="AT231" s="1181"/>
      <c r="AU231" s="1181"/>
      <c r="AV231" s="1181"/>
      <c r="AW231" s="1171"/>
      <c r="AX231" s="1171"/>
      <c r="AY231" s="1171"/>
      <c r="AZ231" s="1171"/>
      <c r="BA231" s="1171"/>
      <c r="BB231" s="1171"/>
      <c r="BC231" s="1171"/>
      <c r="BD231" s="1171"/>
      <c r="BE231" s="1171"/>
      <c r="BF231" s="1171"/>
      <c r="BG231" s="1172"/>
      <c r="BH231" s="190"/>
      <c r="BI231" s="116"/>
      <c r="BJ231" s="116"/>
    </row>
    <row r="232" spans="2:62" ht="18.95" customHeight="1">
      <c r="B232" s="1105"/>
      <c r="C232" s="1654"/>
      <c r="D232" s="1182"/>
      <c r="E232" s="1182"/>
      <c r="F232" s="1181"/>
      <c r="G232" s="1181"/>
      <c r="H232" s="1181"/>
      <c r="I232" s="1181"/>
      <c r="J232" s="1181"/>
      <c r="K232" s="1181"/>
      <c r="L232" s="1181"/>
      <c r="M232" s="1181"/>
      <c r="N232" s="1181"/>
      <c r="O232" s="1181"/>
      <c r="P232" s="1181"/>
      <c r="Q232" s="1181"/>
      <c r="R232" s="1181"/>
      <c r="S232" s="1715"/>
      <c r="T232" s="1716"/>
      <c r="U232" s="1716"/>
      <c r="V232" s="1716"/>
      <c r="W232" s="1716"/>
      <c r="X232" s="1716"/>
      <c r="Y232" s="1716"/>
      <c r="Z232" s="1716"/>
      <c r="AA232" s="1716"/>
      <c r="AB232" s="1716"/>
      <c r="AC232" s="1716"/>
      <c r="AD232" s="1716"/>
      <c r="AE232" s="1716"/>
      <c r="AF232" s="1716"/>
      <c r="AG232" s="1716"/>
      <c r="AH232" s="1716"/>
      <c r="AI232" s="1716"/>
      <c r="AJ232" s="1716"/>
      <c r="AK232" s="1716"/>
      <c r="AL232" s="1716"/>
      <c r="AM232" s="1716"/>
      <c r="AN232" s="1717"/>
      <c r="AO232" s="1181"/>
      <c r="AP232" s="1181"/>
      <c r="AQ232" s="1181"/>
      <c r="AR232" s="1181"/>
      <c r="AS232" s="1181"/>
      <c r="AT232" s="1181"/>
      <c r="AU232" s="1181"/>
      <c r="AV232" s="1181"/>
      <c r="AW232" s="1171"/>
      <c r="AX232" s="1171"/>
      <c r="AY232" s="1171"/>
      <c r="AZ232" s="1171"/>
      <c r="BA232" s="1171"/>
      <c r="BB232" s="1171"/>
      <c r="BC232" s="1171"/>
      <c r="BD232" s="1171"/>
      <c r="BE232" s="1171"/>
      <c r="BF232" s="1171"/>
      <c r="BG232" s="1172"/>
      <c r="BH232" s="190"/>
      <c r="BI232" s="116"/>
      <c r="BJ232" s="116"/>
    </row>
    <row r="233" spans="2:62" ht="18.95" customHeight="1">
      <c r="B233" s="1105"/>
      <c r="C233" s="1654"/>
      <c r="D233" s="1182"/>
      <c r="E233" s="1182"/>
      <c r="F233" s="1181"/>
      <c r="G233" s="1181"/>
      <c r="H233" s="1181"/>
      <c r="I233" s="1181"/>
      <c r="J233" s="1181"/>
      <c r="K233" s="1181"/>
      <c r="L233" s="1181"/>
      <c r="M233" s="1181"/>
      <c r="N233" s="1181"/>
      <c r="O233" s="1181"/>
      <c r="P233" s="1181"/>
      <c r="Q233" s="1181"/>
      <c r="R233" s="1181"/>
      <c r="S233" s="1712"/>
      <c r="T233" s="1713"/>
      <c r="U233" s="1713"/>
      <c r="V233" s="1713"/>
      <c r="W233" s="1713"/>
      <c r="X233" s="1713"/>
      <c r="Y233" s="1713"/>
      <c r="Z233" s="1713"/>
      <c r="AA233" s="1713"/>
      <c r="AB233" s="1713"/>
      <c r="AC233" s="1713"/>
      <c r="AD233" s="1713"/>
      <c r="AE233" s="1713"/>
      <c r="AF233" s="1713"/>
      <c r="AG233" s="1713"/>
      <c r="AH233" s="1713"/>
      <c r="AI233" s="1713"/>
      <c r="AJ233" s="1713"/>
      <c r="AK233" s="1713"/>
      <c r="AL233" s="1713"/>
      <c r="AM233" s="1713"/>
      <c r="AN233" s="1714"/>
      <c r="AO233" s="1181"/>
      <c r="AP233" s="1181"/>
      <c r="AQ233" s="1181"/>
      <c r="AR233" s="1181"/>
      <c r="AS233" s="1181"/>
      <c r="AT233" s="1181"/>
      <c r="AU233" s="1181"/>
      <c r="AV233" s="1181"/>
      <c r="AW233" s="1171"/>
      <c r="AX233" s="1171"/>
      <c r="AY233" s="1171"/>
      <c r="AZ233" s="1171"/>
      <c r="BA233" s="1171"/>
      <c r="BB233" s="1171"/>
      <c r="BC233" s="1171"/>
      <c r="BD233" s="1171"/>
      <c r="BE233" s="1171"/>
      <c r="BF233" s="1171"/>
      <c r="BG233" s="1172"/>
      <c r="BH233" s="190"/>
      <c r="BI233" s="116"/>
      <c r="BJ233" s="116"/>
    </row>
    <row r="234" spans="2:62" ht="18.95" customHeight="1">
      <c r="B234" s="1105"/>
      <c r="C234" s="1654"/>
      <c r="D234" s="1182"/>
      <c r="E234" s="1182"/>
      <c r="F234" s="1181"/>
      <c r="G234" s="1181"/>
      <c r="H234" s="1181"/>
      <c r="I234" s="1181"/>
      <c r="J234" s="1181"/>
      <c r="K234" s="1181"/>
      <c r="L234" s="1181"/>
      <c r="M234" s="1181"/>
      <c r="N234" s="1181"/>
      <c r="O234" s="1181"/>
      <c r="P234" s="1181"/>
      <c r="Q234" s="1181"/>
      <c r="R234" s="1181"/>
      <c r="S234" s="1715"/>
      <c r="T234" s="1716"/>
      <c r="U234" s="1716"/>
      <c r="V234" s="1716"/>
      <c r="W234" s="1716"/>
      <c r="X234" s="1716"/>
      <c r="Y234" s="1716"/>
      <c r="Z234" s="1716"/>
      <c r="AA234" s="1716"/>
      <c r="AB234" s="1716"/>
      <c r="AC234" s="1716"/>
      <c r="AD234" s="1716"/>
      <c r="AE234" s="1716"/>
      <c r="AF234" s="1716"/>
      <c r="AG234" s="1716"/>
      <c r="AH234" s="1716"/>
      <c r="AI234" s="1716"/>
      <c r="AJ234" s="1716"/>
      <c r="AK234" s="1716"/>
      <c r="AL234" s="1716"/>
      <c r="AM234" s="1716"/>
      <c r="AN234" s="1717"/>
      <c r="AO234" s="1181"/>
      <c r="AP234" s="1181"/>
      <c r="AQ234" s="1181"/>
      <c r="AR234" s="1181"/>
      <c r="AS234" s="1181"/>
      <c r="AT234" s="1181"/>
      <c r="AU234" s="1181"/>
      <c r="AV234" s="1181"/>
      <c r="AW234" s="1171"/>
      <c r="AX234" s="1171"/>
      <c r="AY234" s="1171"/>
      <c r="AZ234" s="1171"/>
      <c r="BA234" s="1171"/>
      <c r="BB234" s="1171"/>
      <c r="BC234" s="1171"/>
      <c r="BD234" s="1171"/>
      <c r="BE234" s="1171"/>
      <c r="BF234" s="1171"/>
      <c r="BG234" s="1172"/>
      <c r="BH234" s="190"/>
      <c r="BI234" s="116"/>
      <c r="BJ234" s="116"/>
    </row>
    <row r="235" spans="2:62" ht="18.95" customHeight="1">
      <c r="B235" s="1105"/>
      <c r="C235" s="1654"/>
      <c r="D235" s="1182"/>
      <c r="E235" s="1182"/>
      <c r="F235" s="1181"/>
      <c r="G235" s="1181"/>
      <c r="H235" s="1181"/>
      <c r="I235" s="1181"/>
      <c r="J235" s="1181"/>
      <c r="K235" s="1181"/>
      <c r="L235" s="1181"/>
      <c r="M235" s="1181"/>
      <c r="N235" s="1181"/>
      <c r="O235" s="1181"/>
      <c r="P235" s="1181"/>
      <c r="Q235" s="1181"/>
      <c r="R235" s="1181"/>
      <c r="S235" s="1712"/>
      <c r="T235" s="1713"/>
      <c r="U235" s="1713"/>
      <c r="V235" s="1713"/>
      <c r="W235" s="1713"/>
      <c r="X235" s="1713"/>
      <c r="Y235" s="1713"/>
      <c r="Z235" s="1713"/>
      <c r="AA235" s="1713"/>
      <c r="AB235" s="1713"/>
      <c r="AC235" s="1713"/>
      <c r="AD235" s="1713"/>
      <c r="AE235" s="1713"/>
      <c r="AF235" s="1713"/>
      <c r="AG235" s="1713"/>
      <c r="AH235" s="1713"/>
      <c r="AI235" s="1713"/>
      <c r="AJ235" s="1713"/>
      <c r="AK235" s="1713"/>
      <c r="AL235" s="1713"/>
      <c r="AM235" s="1713"/>
      <c r="AN235" s="1714"/>
      <c r="AO235" s="1181"/>
      <c r="AP235" s="1181"/>
      <c r="AQ235" s="1181"/>
      <c r="AR235" s="1181"/>
      <c r="AS235" s="1181"/>
      <c r="AT235" s="1181"/>
      <c r="AU235" s="1181"/>
      <c r="AV235" s="1181"/>
      <c r="AW235" s="1171"/>
      <c r="AX235" s="1171"/>
      <c r="AY235" s="1171"/>
      <c r="AZ235" s="1171"/>
      <c r="BA235" s="1171"/>
      <c r="BB235" s="1171"/>
      <c r="BC235" s="1171"/>
      <c r="BD235" s="1171"/>
      <c r="BE235" s="1171"/>
      <c r="BF235" s="1171"/>
      <c r="BG235" s="1172"/>
      <c r="BH235" s="190"/>
      <c r="BI235" s="116"/>
      <c r="BJ235" s="116"/>
    </row>
    <row r="236" spans="2:62" ht="18.95" customHeight="1">
      <c r="B236" s="1105"/>
      <c r="C236" s="1654"/>
      <c r="D236" s="1182"/>
      <c r="E236" s="1182"/>
      <c r="F236" s="1181"/>
      <c r="G236" s="1181"/>
      <c r="H236" s="1181"/>
      <c r="I236" s="1181"/>
      <c r="J236" s="1181"/>
      <c r="K236" s="1181"/>
      <c r="L236" s="1181"/>
      <c r="M236" s="1181"/>
      <c r="N236" s="1181"/>
      <c r="O236" s="1181"/>
      <c r="P236" s="1181"/>
      <c r="Q236" s="1181"/>
      <c r="R236" s="1181"/>
      <c r="S236" s="1715"/>
      <c r="T236" s="1716"/>
      <c r="U236" s="1716"/>
      <c r="V236" s="1716"/>
      <c r="W236" s="1716"/>
      <c r="X236" s="1716"/>
      <c r="Y236" s="1716"/>
      <c r="Z236" s="1716"/>
      <c r="AA236" s="1716"/>
      <c r="AB236" s="1716"/>
      <c r="AC236" s="1716"/>
      <c r="AD236" s="1716"/>
      <c r="AE236" s="1716"/>
      <c r="AF236" s="1716"/>
      <c r="AG236" s="1716"/>
      <c r="AH236" s="1716"/>
      <c r="AI236" s="1716"/>
      <c r="AJ236" s="1716"/>
      <c r="AK236" s="1716"/>
      <c r="AL236" s="1716"/>
      <c r="AM236" s="1716"/>
      <c r="AN236" s="1717"/>
      <c r="AO236" s="1181"/>
      <c r="AP236" s="1181"/>
      <c r="AQ236" s="1181"/>
      <c r="AR236" s="1181"/>
      <c r="AS236" s="1181"/>
      <c r="AT236" s="1181"/>
      <c r="AU236" s="1181"/>
      <c r="AV236" s="1181"/>
      <c r="AW236" s="1171"/>
      <c r="AX236" s="1171"/>
      <c r="AY236" s="1171"/>
      <c r="AZ236" s="1171"/>
      <c r="BA236" s="1171"/>
      <c r="BB236" s="1171"/>
      <c r="BC236" s="1171"/>
      <c r="BD236" s="1171"/>
      <c r="BE236" s="1171"/>
      <c r="BF236" s="1171"/>
      <c r="BG236" s="1172"/>
      <c r="BH236" s="190"/>
      <c r="BI236" s="116"/>
      <c r="BJ236" s="116"/>
    </row>
    <row r="237" spans="2:62" ht="18.95" customHeight="1">
      <c r="B237" s="1105"/>
      <c r="C237" s="1654"/>
      <c r="D237" s="1182"/>
      <c r="E237" s="1182"/>
      <c r="F237" s="1181"/>
      <c r="G237" s="1181"/>
      <c r="H237" s="1181"/>
      <c r="I237" s="1181"/>
      <c r="J237" s="1181"/>
      <c r="K237" s="1181"/>
      <c r="L237" s="1181"/>
      <c r="M237" s="1181"/>
      <c r="N237" s="1181"/>
      <c r="O237" s="1181"/>
      <c r="P237" s="1181"/>
      <c r="Q237" s="1181"/>
      <c r="R237" s="1181"/>
      <c r="S237" s="1712"/>
      <c r="T237" s="1713"/>
      <c r="U237" s="1713"/>
      <c r="V237" s="1713"/>
      <c r="W237" s="1713"/>
      <c r="X237" s="1713"/>
      <c r="Y237" s="1713"/>
      <c r="Z237" s="1713"/>
      <c r="AA237" s="1713"/>
      <c r="AB237" s="1713"/>
      <c r="AC237" s="1713"/>
      <c r="AD237" s="1713"/>
      <c r="AE237" s="1713"/>
      <c r="AF237" s="1713"/>
      <c r="AG237" s="1713"/>
      <c r="AH237" s="1713"/>
      <c r="AI237" s="1713"/>
      <c r="AJ237" s="1713"/>
      <c r="AK237" s="1713"/>
      <c r="AL237" s="1713"/>
      <c r="AM237" s="1713"/>
      <c r="AN237" s="1714"/>
      <c r="AO237" s="1181"/>
      <c r="AP237" s="1181"/>
      <c r="AQ237" s="1181"/>
      <c r="AR237" s="1181"/>
      <c r="AS237" s="1181"/>
      <c r="AT237" s="1181"/>
      <c r="AU237" s="1181"/>
      <c r="AV237" s="1181"/>
      <c r="AW237" s="1171"/>
      <c r="AX237" s="1171"/>
      <c r="AY237" s="1171"/>
      <c r="AZ237" s="1171"/>
      <c r="BA237" s="1171"/>
      <c r="BB237" s="1171"/>
      <c r="BC237" s="1171"/>
      <c r="BD237" s="1171"/>
      <c r="BE237" s="1171"/>
      <c r="BF237" s="1171"/>
      <c r="BG237" s="1172"/>
      <c r="BH237" s="190"/>
      <c r="BI237" s="116"/>
      <c r="BJ237" s="116"/>
    </row>
    <row r="238" spans="2:62" ht="18.95" customHeight="1">
      <c r="B238" s="1105"/>
      <c r="C238" s="1654"/>
      <c r="D238" s="1182"/>
      <c r="E238" s="1182"/>
      <c r="F238" s="1181"/>
      <c r="G238" s="1181"/>
      <c r="H238" s="1181"/>
      <c r="I238" s="1181"/>
      <c r="J238" s="1181"/>
      <c r="K238" s="1181"/>
      <c r="L238" s="1181"/>
      <c r="M238" s="1181"/>
      <c r="N238" s="1181"/>
      <c r="O238" s="1181"/>
      <c r="P238" s="1181"/>
      <c r="Q238" s="1181"/>
      <c r="R238" s="1181"/>
      <c r="S238" s="1715"/>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7"/>
      <c r="AO238" s="1181"/>
      <c r="AP238" s="1181"/>
      <c r="AQ238" s="1181"/>
      <c r="AR238" s="1181"/>
      <c r="AS238" s="1181"/>
      <c r="AT238" s="1181"/>
      <c r="AU238" s="1181"/>
      <c r="AV238" s="1181"/>
      <c r="AW238" s="1171"/>
      <c r="AX238" s="1171"/>
      <c r="AY238" s="1171"/>
      <c r="AZ238" s="1171"/>
      <c r="BA238" s="1171"/>
      <c r="BB238" s="1171"/>
      <c r="BC238" s="1171"/>
      <c r="BD238" s="1171"/>
      <c r="BE238" s="1171"/>
      <c r="BF238" s="1171"/>
      <c r="BG238" s="1172"/>
      <c r="BH238" s="190"/>
      <c r="BI238" s="116"/>
      <c r="BJ238" s="116"/>
    </row>
    <row r="239" spans="2:62" ht="18.95" customHeight="1">
      <c r="B239" s="1105"/>
      <c r="C239" s="1654"/>
      <c r="D239" s="1182"/>
      <c r="E239" s="1182"/>
      <c r="F239" s="1181"/>
      <c r="G239" s="1181"/>
      <c r="H239" s="1181"/>
      <c r="I239" s="1181"/>
      <c r="J239" s="1181"/>
      <c r="K239" s="1181"/>
      <c r="L239" s="1181"/>
      <c r="M239" s="1181"/>
      <c r="N239" s="1181"/>
      <c r="O239" s="1181"/>
      <c r="P239" s="1181"/>
      <c r="Q239" s="1181"/>
      <c r="R239" s="1181"/>
      <c r="S239" s="1712"/>
      <c r="T239" s="1713"/>
      <c r="U239" s="1713"/>
      <c r="V239" s="1713"/>
      <c r="W239" s="1713"/>
      <c r="X239" s="1713"/>
      <c r="Y239" s="1713"/>
      <c r="Z239" s="1713"/>
      <c r="AA239" s="1713"/>
      <c r="AB239" s="1713"/>
      <c r="AC239" s="1713"/>
      <c r="AD239" s="1713"/>
      <c r="AE239" s="1713"/>
      <c r="AF239" s="1713"/>
      <c r="AG239" s="1713"/>
      <c r="AH239" s="1713"/>
      <c r="AI239" s="1713"/>
      <c r="AJ239" s="1713"/>
      <c r="AK239" s="1713"/>
      <c r="AL239" s="1713"/>
      <c r="AM239" s="1713"/>
      <c r="AN239" s="1714"/>
      <c r="AO239" s="1181"/>
      <c r="AP239" s="1181"/>
      <c r="AQ239" s="1181"/>
      <c r="AR239" s="1181"/>
      <c r="AS239" s="1181"/>
      <c r="AT239" s="1181"/>
      <c r="AU239" s="1181"/>
      <c r="AV239" s="1181"/>
      <c r="AW239" s="1171"/>
      <c r="AX239" s="1171"/>
      <c r="AY239" s="1171"/>
      <c r="AZ239" s="1171"/>
      <c r="BA239" s="1171"/>
      <c r="BB239" s="1171"/>
      <c r="BC239" s="1171"/>
      <c r="BD239" s="1171"/>
      <c r="BE239" s="1171"/>
      <c r="BF239" s="1171"/>
      <c r="BG239" s="1172"/>
      <c r="BH239" s="190"/>
      <c r="BI239" s="116"/>
      <c r="BJ239" s="116"/>
    </row>
    <row r="240" spans="2:62" ht="18.95" customHeight="1">
      <c r="B240" s="1105"/>
      <c r="C240" s="1654"/>
      <c r="D240" s="1182"/>
      <c r="E240" s="1182"/>
      <c r="F240" s="1181"/>
      <c r="G240" s="1181"/>
      <c r="H240" s="1181"/>
      <c r="I240" s="1181"/>
      <c r="J240" s="1181"/>
      <c r="K240" s="1181"/>
      <c r="L240" s="1181"/>
      <c r="M240" s="1181"/>
      <c r="N240" s="1181"/>
      <c r="O240" s="1181"/>
      <c r="P240" s="1181"/>
      <c r="Q240" s="1181"/>
      <c r="R240" s="1181"/>
      <c r="S240" s="1715"/>
      <c r="T240" s="1716"/>
      <c r="U240" s="1716"/>
      <c r="V240" s="1716"/>
      <c r="W240" s="1716"/>
      <c r="X240" s="1716"/>
      <c r="Y240" s="1716"/>
      <c r="Z240" s="1716"/>
      <c r="AA240" s="1716"/>
      <c r="AB240" s="1716"/>
      <c r="AC240" s="1716"/>
      <c r="AD240" s="1716"/>
      <c r="AE240" s="1716"/>
      <c r="AF240" s="1716"/>
      <c r="AG240" s="1716"/>
      <c r="AH240" s="1716"/>
      <c r="AI240" s="1716"/>
      <c r="AJ240" s="1716"/>
      <c r="AK240" s="1716"/>
      <c r="AL240" s="1716"/>
      <c r="AM240" s="1716"/>
      <c r="AN240" s="1717"/>
      <c r="AO240" s="1181"/>
      <c r="AP240" s="1181"/>
      <c r="AQ240" s="1181"/>
      <c r="AR240" s="1181"/>
      <c r="AS240" s="1181"/>
      <c r="AT240" s="1181"/>
      <c r="AU240" s="1181"/>
      <c r="AV240" s="1181"/>
      <c r="AW240" s="1171"/>
      <c r="AX240" s="1171"/>
      <c r="AY240" s="1171"/>
      <c r="AZ240" s="1171"/>
      <c r="BA240" s="1171"/>
      <c r="BB240" s="1171"/>
      <c r="BC240" s="1171"/>
      <c r="BD240" s="1171"/>
      <c r="BE240" s="1171"/>
      <c r="BF240" s="1171"/>
      <c r="BG240" s="1172"/>
      <c r="BH240" s="190"/>
      <c r="BI240" s="116"/>
      <c r="BJ240" s="116"/>
    </row>
    <row r="241" spans="2:62" ht="18.95" customHeight="1">
      <c r="B241" s="1720" t="s">
        <v>752</v>
      </c>
      <c r="C241" s="1720"/>
      <c r="D241" s="1720"/>
      <c r="E241" s="1720"/>
      <c r="F241" s="1720"/>
      <c r="G241" s="172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221"/>
      <c r="AX241" s="221"/>
      <c r="AY241" s="221"/>
      <c r="AZ241" s="221"/>
      <c r="BA241" s="221"/>
      <c r="BB241" s="221"/>
      <c r="BC241" s="221"/>
      <c r="BD241" s="221"/>
      <c r="BE241" s="221"/>
      <c r="BF241" s="221"/>
      <c r="BG241" s="221"/>
      <c r="BH241" s="190"/>
      <c r="BI241" s="116"/>
      <c r="BJ241" s="116"/>
    </row>
    <row r="242" spans="2:62" ht="18.95" customHeight="1">
      <c r="B242" s="190">
        <v>1</v>
      </c>
      <c r="C242" s="1150" t="s">
        <v>2601</v>
      </c>
      <c r="D242" s="1150"/>
      <c r="E242" s="1150"/>
      <c r="F242" s="1150"/>
      <c r="G242" s="1150"/>
      <c r="H242" s="1150"/>
      <c r="I242" s="1150"/>
      <c r="J242" s="1150"/>
      <c r="K242" s="1150"/>
      <c r="L242" s="1150"/>
      <c r="M242" s="1150"/>
      <c r="N242" s="1150"/>
      <c r="O242" s="1150"/>
      <c r="P242" s="1150"/>
      <c r="Q242" s="1150"/>
      <c r="R242" s="1150"/>
      <c r="S242" s="1150"/>
      <c r="T242" s="1150"/>
      <c r="U242" s="1150"/>
      <c r="V242" s="1150"/>
      <c r="W242" s="1150"/>
      <c r="X242" s="1150"/>
      <c r="Y242" s="1150"/>
      <c r="Z242" s="1150"/>
      <c r="AA242" s="1150"/>
      <c r="AB242" s="1150"/>
      <c r="AC242" s="1150"/>
      <c r="AD242" s="1150"/>
      <c r="AE242" s="1150"/>
      <c r="AF242" s="1150"/>
      <c r="AG242" s="1150"/>
      <c r="AH242" s="1150"/>
      <c r="AI242" s="1150"/>
      <c r="AJ242" s="1150"/>
      <c r="AK242" s="1150"/>
      <c r="AL242" s="190"/>
      <c r="AM242" s="190"/>
      <c r="AN242" s="190"/>
      <c r="AO242" s="190"/>
      <c r="AP242" s="190"/>
      <c r="AQ242" s="190"/>
      <c r="AR242" s="190"/>
      <c r="AS242" s="190"/>
      <c r="AT242" s="190"/>
      <c r="AU242" s="190"/>
      <c r="AV242" s="190"/>
      <c r="AW242" s="221"/>
      <c r="AX242" s="337"/>
      <c r="AY242" s="337"/>
      <c r="AZ242" s="337"/>
      <c r="BA242" s="337"/>
      <c r="BB242" s="337"/>
      <c r="BC242" s="337"/>
      <c r="BD242" s="337"/>
      <c r="BE242" s="337"/>
      <c r="BF242" s="337"/>
      <c r="BG242" s="394" t="str">
        <f>R111</f>
        <v>　　　　　</v>
      </c>
      <c r="BH242" s="190"/>
      <c r="BI242" s="116"/>
      <c r="BJ242" s="116"/>
    </row>
    <row r="243" spans="2:62" ht="18.95" customHeight="1">
      <c r="B243" s="255"/>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190"/>
      <c r="BF243" s="190"/>
      <c r="BG243" s="190"/>
      <c r="BH243" s="190"/>
      <c r="BI243" s="116"/>
      <c r="BJ243" s="116"/>
    </row>
    <row r="244" spans="2:62" ht="18.75" customHeight="1">
      <c r="B244" s="255"/>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4"/>
      <c r="AN244" s="304"/>
      <c r="AO244" s="304"/>
      <c r="AP244" s="304"/>
      <c r="AQ244" s="304"/>
      <c r="AR244" s="304"/>
      <c r="AS244" s="304"/>
      <c r="AT244" s="304"/>
      <c r="AU244" s="304"/>
      <c r="AV244" s="304"/>
      <c r="AW244" s="304"/>
      <c r="AX244" s="304"/>
      <c r="AY244" s="304"/>
      <c r="AZ244" s="304"/>
      <c r="BA244" s="304"/>
      <c r="BB244" s="304"/>
      <c r="BC244" s="304"/>
      <c r="BD244" s="304"/>
      <c r="BE244" s="190"/>
      <c r="BF244" s="190"/>
      <c r="BG244" s="190"/>
      <c r="BH244" s="190"/>
      <c r="BI244" s="116"/>
      <c r="BJ244" s="116"/>
    </row>
    <row r="245" spans="2:62" ht="22.5" customHeight="1">
      <c r="B245" s="1215" t="s">
        <v>756</v>
      </c>
      <c r="C245" s="1215"/>
      <c r="D245" s="1215"/>
      <c r="E245" s="1215"/>
      <c r="F245" s="1215"/>
      <c r="G245" s="1215"/>
      <c r="H245" s="1215"/>
      <c r="I245" s="1215"/>
      <c r="J245" s="1215"/>
      <c r="K245" s="1215"/>
      <c r="L245" s="1215"/>
      <c r="M245" s="1215"/>
      <c r="N245" s="1215"/>
      <c r="O245" s="1215"/>
      <c r="P245" s="1215"/>
      <c r="Q245" s="1215"/>
      <c r="R245" s="1215"/>
      <c r="S245" s="1215"/>
      <c r="T245" s="1215"/>
      <c r="U245" s="1215"/>
      <c r="V245" s="1215"/>
      <c r="W245" s="1215"/>
      <c r="X245" s="1215"/>
      <c r="Y245" s="1215"/>
      <c r="Z245" s="1215"/>
      <c r="AA245" s="1215"/>
      <c r="AB245" s="1215"/>
      <c r="AC245" s="1215"/>
      <c r="AD245" s="1215"/>
      <c r="AE245" s="1215"/>
      <c r="AF245" s="1215"/>
      <c r="AG245" s="1215"/>
      <c r="AH245" s="1215"/>
      <c r="AI245" s="1215"/>
      <c r="AJ245" s="1215"/>
      <c r="AK245" s="1215"/>
      <c r="AL245" s="1215"/>
      <c r="AM245" s="1215"/>
      <c r="AN245" s="1215"/>
      <c r="AO245" s="1215"/>
      <c r="AP245" s="1215"/>
      <c r="AQ245" s="1215"/>
      <c r="AR245" s="1215"/>
      <c r="AS245" s="1215"/>
      <c r="AT245" s="1215"/>
      <c r="AU245" s="1215"/>
      <c r="AV245" s="1215"/>
      <c r="AW245" s="1215"/>
      <c r="AX245" s="1215"/>
      <c r="AY245" s="1215"/>
      <c r="AZ245" s="1215"/>
      <c r="BA245" s="1215"/>
      <c r="BB245" s="1215"/>
      <c r="BC245" s="1215"/>
      <c r="BD245" s="1215"/>
      <c r="BE245" s="1215"/>
      <c r="BF245" s="1215"/>
      <c r="BG245" s="1215"/>
      <c r="BH245" s="1215"/>
      <c r="BI245" s="116"/>
      <c r="BJ245" s="116"/>
    </row>
    <row r="246" spans="2:62" ht="18.95" customHeight="1">
      <c r="B246" s="190"/>
      <c r="C246" s="190"/>
      <c r="D246" s="349"/>
      <c r="E246" s="349"/>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c r="BC246" s="252"/>
      <c r="BD246" s="252"/>
      <c r="BE246" s="190"/>
      <c r="BF246" s="190"/>
      <c r="BG246" s="190"/>
      <c r="BH246" s="190"/>
      <c r="BI246" s="116"/>
      <c r="BJ246" s="116"/>
    </row>
    <row r="247" spans="2:62" ht="18.95" customHeight="1">
      <c r="B247" s="190"/>
      <c r="C247" s="190"/>
      <c r="D247" s="190"/>
      <c r="E247" s="190"/>
      <c r="F247" s="190"/>
      <c r="G247" s="190"/>
      <c r="H247" s="190"/>
      <c r="I247" s="190"/>
      <c r="J247" s="190"/>
      <c r="K247" s="190"/>
      <c r="L247" s="190"/>
      <c r="M247" s="190"/>
      <c r="N247" s="190"/>
      <c r="O247" s="190"/>
      <c r="P247" s="190"/>
      <c r="Q247" s="190"/>
      <c r="R247" s="190"/>
      <c r="S247" s="221"/>
      <c r="T247" s="221"/>
      <c r="U247" s="221"/>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595" t="str">
        <f>IF(ISBLANK('02入力票（その２）'!$G$168),"年　　　月　　　日",'02入力票（その２）'!$G$168)</f>
        <v>年　　　月　　　日</v>
      </c>
      <c r="AW247" s="1595"/>
      <c r="AX247" s="1595"/>
      <c r="AY247" s="1595"/>
      <c r="AZ247" s="1595"/>
      <c r="BA247" s="1595"/>
      <c r="BB247" s="1595"/>
      <c r="BC247" s="1595"/>
      <c r="BD247" s="1595"/>
      <c r="BE247" s="1595"/>
      <c r="BF247" s="1595"/>
      <c r="BG247" s="447"/>
      <c r="BH247" s="190"/>
      <c r="BI247" s="116"/>
      <c r="BJ247" s="116"/>
    </row>
    <row r="248" spans="2:62" ht="30" customHeight="1">
      <c r="B248" s="190"/>
      <c r="C248" s="1217" t="str">
        <f>VLOOKUP($R$111,$C$342:$E$354,2,FALSE)</f>
        <v>　　　</v>
      </c>
      <c r="D248" s="1218"/>
      <c r="E248" s="1218"/>
      <c r="F248" s="1218"/>
      <c r="G248" s="1218"/>
      <c r="H248" s="1218"/>
      <c r="I248" s="1218"/>
      <c r="J248" s="1218"/>
      <c r="K248" s="1218"/>
      <c r="L248" s="1218"/>
      <c r="M248" s="1218"/>
      <c r="N248" s="1218"/>
      <c r="O248" s="1218"/>
      <c r="P248" s="1218"/>
      <c r="Q248" s="1218"/>
      <c r="R248" s="1218"/>
      <c r="S248" s="1218"/>
      <c r="T248" s="1218"/>
      <c r="U248" s="1173" t="s">
        <v>679</v>
      </c>
      <c r="V248" s="1173"/>
      <c r="W248" s="1102"/>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16"/>
      <c r="BJ248" s="116"/>
    </row>
    <row r="249" spans="2:62" ht="18.95" customHeight="1">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16"/>
      <c r="BJ249" s="116"/>
    </row>
    <row r="250" spans="2:62" ht="15" customHeight="1">
      <c r="B250" s="190"/>
      <c r="C250" s="190"/>
      <c r="D250" s="190"/>
      <c r="E250" s="190"/>
      <c r="F250" s="190"/>
      <c r="G250" s="190"/>
      <c r="H250" s="343"/>
      <c r="I250" s="190"/>
      <c r="J250" s="190"/>
      <c r="K250" s="190"/>
      <c r="L250" s="190"/>
      <c r="M250" s="190"/>
      <c r="N250" s="190"/>
      <c r="O250" s="255"/>
      <c r="P250" s="255"/>
      <c r="Q250" s="255"/>
      <c r="R250" s="190"/>
      <c r="S250" s="221"/>
      <c r="T250" s="252"/>
      <c r="U250" s="252"/>
      <c r="V250" s="252"/>
      <c r="W250" s="252"/>
      <c r="X250" s="252"/>
      <c r="Y250" s="1212" t="s">
        <v>1128</v>
      </c>
      <c r="Z250" s="1212"/>
      <c r="AA250" s="1212"/>
      <c r="AB250" s="1719" t="str">
        <f>'02入力票（その２）'!I12</f>
        <v/>
      </c>
      <c r="AC250" s="1719"/>
      <c r="AD250" s="1719"/>
      <c r="AE250" s="1719"/>
      <c r="AF250" s="1719"/>
      <c r="AG250" s="252"/>
      <c r="AH250" s="252"/>
      <c r="AI250" s="252"/>
      <c r="AJ250" s="252"/>
      <c r="AK250" s="252"/>
      <c r="AL250" s="252"/>
      <c r="AM250" s="252"/>
      <c r="AN250" s="252"/>
      <c r="AO250" s="252"/>
      <c r="AP250" s="252"/>
      <c r="AQ250" s="252"/>
      <c r="AR250" s="252"/>
      <c r="AS250" s="252"/>
      <c r="AT250" s="252"/>
      <c r="AU250" s="252"/>
      <c r="AV250" s="252"/>
      <c r="AW250" s="252"/>
      <c r="AX250" s="190"/>
      <c r="AY250" s="190"/>
      <c r="AZ250" s="190"/>
      <c r="BA250" s="190"/>
      <c r="BB250" s="190"/>
      <c r="BC250" s="190"/>
      <c r="BD250" s="190"/>
      <c r="BE250" s="190"/>
      <c r="BF250" s="190"/>
      <c r="BG250" s="190"/>
      <c r="BH250" s="190"/>
      <c r="BI250" s="116"/>
      <c r="BJ250" s="116"/>
    </row>
    <row r="251" spans="2:62" ht="15" customHeight="1">
      <c r="B251" s="190"/>
      <c r="C251" s="190"/>
      <c r="D251" s="190"/>
      <c r="E251" s="190"/>
      <c r="F251" s="267"/>
      <c r="G251" s="343"/>
      <c r="H251" s="343"/>
      <c r="I251" s="190"/>
      <c r="J251" s="190"/>
      <c r="K251" s="190"/>
      <c r="L251" s="190"/>
      <c r="M251" s="190"/>
      <c r="N251" s="190"/>
      <c r="O251" s="255"/>
      <c r="P251" s="255"/>
      <c r="Q251" s="255"/>
      <c r="R251" s="190"/>
      <c r="S251" s="1098" t="s">
        <v>44</v>
      </c>
      <c r="T251" s="1098"/>
      <c r="U251" s="1098"/>
      <c r="V251" s="1098"/>
      <c r="W251" s="1098"/>
      <c r="X251" s="1098"/>
      <c r="Y251" s="252"/>
      <c r="Z251" s="252"/>
      <c r="AA251" s="252"/>
      <c r="AB251" s="252" t="str">
        <f>CONCATENATE(S213,"　",S214)</f>
        <v>※　選択してください。　</v>
      </c>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190"/>
      <c r="AY251" s="190"/>
      <c r="AZ251" s="190"/>
      <c r="BA251" s="190"/>
      <c r="BB251" s="190"/>
      <c r="BC251" s="190"/>
      <c r="BD251" s="190"/>
      <c r="BE251" s="190"/>
      <c r="BF251" s="190"/>
      <c r="BG251" s="190"/>
      <c r="BH251" s="190"/>
      <c r="BI251" s="116"/>
      <c r="BJ251" s="116"/>
    </row>
    <row r="252" spans="2:62" ht="15" customHeight="1">
      <c r="B252" s="190"/>
      <c r="C252" s="190"/>
      <c r="D252" s="190"/>
      <c r="E252" s="190"/>
      <c r="F252" s="267"/>
      <c r="G252" s="343"/>
      <c r="H252" s="343"/>
      <c r="I252" s="190"/>
      <c r="J252" s="190"/>
      <c r="K252" s="190"/>
      <c r="L252" s="190"/>
      <c r="M252" s="190"/>
      <c r="N252" s="190"/>
      <c r="O252" s="255"/>
      <c r="P252" s="255"/>
      <c r="Q252" s="255"/>
      <c r="R252" s="190"/>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190"/>
      <c r="AY252" s="190"/>
      <c r="AZ252" s="190"/>
      <c r="BA252" s="190"/>
      <c r="BB252" s="190"/>
      <c r="BC252" s="190"/>
      <c r="BD252" s="190"/>
      <c r="BE252" s="190"/>
      <c r="BF252" s="190"/>
      <c r="BG252" s="190"/>
      <c r="BH252" s="190"/>
      <c r="BI252" s="116"/>
      <c r="BJ252" s="116"/>
    </row>
    <row r="253" spans="2:62" ht="15" customHeight="1">
      <c r="B253" s="190"/>
      <c r="C253" s="190"/>
      <c r="D253" s="190"/>
      <c r="E253" s="190"/>
      <c r="F253" s="267"/>
      <c r="G253" s="346"/>
      <c r="H253" s="346"/>
      <c r="I253" s="190"/>
      <c r="J253" s="221"/>
      <c r="K253" s="252"/>
      <c r="L253" s="252"/>
      <c r="M253" s="252"/>
      <c r="N253" s="252"/>
      <c r="O253" s="190"/>
      <c r="P253" s="190"/>
      <c r="Q253" s="190"/>
      <c r="R253" s="190"/>
      <c r="S253" s="1098" t="s">
        <v>611</v>
      </c>
      <c r="T253" s="1098"/>
      <c r="U253" s="1098"/>
      <c r="V253" s="1098"/>
      <c r="W253" s="1098"/>
      <c r="X253" s="1098"/>
      <c r="Y253" s="190"/>
      <c r="Z253" s="190"/>
      <c r="AA253" s="190"/>
      <c r="AB253" s="252" t="str">
        <f>'02入力票（その２）'!I21</f>
        <v/>
      </c>
      <c r="AC253" s="252"/>
      <c r="AD253" s="252"/>
      <c r="AE253" s="252"/>
      <c r="AF253" s="252"/>
      <c r="AG253" s="252"/>
      <c r="AH253" s="252"/>
      <c r="AI253" s="252"/>
      <c r="AJ253" s="252"/>
      <c r="AK253" s="252"/>
      <c r="AL253" s="252"/>
      <c r="AM253" s="252"/>
      <c r="AN253" s="252"/>
      <c r="AO253" s="252"/>
      <c r="AP253" s="252"/>
      <c r="AQ253" s="252"/>
      <c r="AR253" s="190"/>
      <c r="AS253" s="190"/>
      <c r="AT253" s="190"/>
      <c r="AU253" s="190"/>
      <c r="AV253" s="190"/>
      <c r="AW253" s="190"/>
      <c r="AX253" s="190"/>
      <c r="AY253" s="190"/>
      <c r="AZ253" s="190"/>
      <c r="BA253" s="190"/>
      <c r="BB253" s="190"/>
      <c r="BC253" s="190"/>
      <c r="BD253" s="190"/>
      <c r="BE253" s="190"/>
      <c r="BF253" s="190"/>
      <c r="BG253" s="190"/>
      <c r="BH253" s="190"/>
      <c r="BI253" s="116"/>
      <c r="BJ253" s="116"/>
    </row>
    <row r="254" spans="2:62" ht="15" customHeight="1">
      <c r="B254" s="190"/>
      <c r="C254" s="190"/>
      <c r="D254" s="190"/>
      <c r="E254" s="190"/>
      <c r="F254" s="267"/>
      <c r="G254" s="346"/>
      <c r="H254" s="346"/>
      <c r="I254" s="190"/>
      <c r="J254" s="252"/>
      <c r="K254" s="252"/>
      <c r="L254" s="442" t="s">
        <v>757</v>
      </c>
      <c r="M254" s="252"/>
      <c r="N254" s="252"/>
      <c r="O254" s="190"/>
      <c r="P254" s="190"/>
      <c r="Q254" s="190"/>
      <c r="R254" s="190"/>
      <c r="S254" s="252"/>
      <c r="T254" s="252"/>
      <c r="U254" s="252"/>
      <c r="V254" s="252"/>
      <c r="W254" s="252"/>
      <c r="X254" s="252"/>
      <c r="Y254" s="190"/>
      <c r="Z254" s="190"/>
      <c r="AA254" s="190"/>
      <c r="AB254" s="252"/>
      <c r="AC254" s="252"/>
      <c r="AD254" s="252"/>
      <c r="AE254" s="252"/>
      <c r="AF254" s="252"/>
      <c r="AG254" s="252"/>
      <c r="AH254" s="252"/>
      <c r="AI254" s="252"/>
      <c r="AJ254" s="252"/>
      <c r="AK254" s="252"/>
      <c r="AL254" s="252"/>
      <c r="AM254" s="252"/>
      <c r="AN254" s="252"/>
      <c r="AO254" s="252"/>
      <c r="AP254" s="252"/>
      <c r="AQ254" s="252"/>
      <c r="AR254" s="190"/>
      <c r="AS254" s="190"/>
      <c r="AT254" s="190"/>
      <c r="AU254" s="190"/>
      <c r="AV254" s="190"/>
      <c r="AW254" s="190"/>
      <c r="AX254" s="190"/>
      <c r="AY254" s="190"/>
      <c r="AZ254" s="190"/>
      <c r="BA254" s="190"/>
      <c r="BB254" s="190"/>
      <c r="BC254" s="190"/>
      <c r="BD254" s="190"/>
      <c r="BE254" s="190"/>
      <c r="BF254" s="190"/>
      <c r="BG254" s="190"/>
      <c r="BH254" s="190"/>
      <c r="BI254" s="116"/>
      <c r="BJ254" s="116"/>
    </row>
    <row r="255" spans="2:62" ht="15" customHeight="1">
      <c r="B255" s="190"/>
      <c r="C255" s="190"/>
      <c r="D255" s="190"/>
      <c r="E255" s="190"/>
      <c r="F255" s="267"/>
      <c r="G255" s="347"/>
      <c r="H255" s="347"/>
      <c r="I255" s="190"/>
      <c r="J255" s="190"/>
      <c r="K255" s="190"/>
      <c r="L255" s="190"/>
      <c r="M255" s="190"/>
      <c r="N255" s="190"/>
      <c r="O255" s="190"/>
      <c r="P255" s="330"/>
      <c r="Q255" s="190"/>
      <c r="R255" s="190"/>
      <c r="S255" s="1098" t="s">
        <v>758</v>
      </c>
      <c r="T255" s="1098"/>
      <c r="U255" s="1098"/>
      <c r="V255" s="1098"/>
      <c r="W255" s="1098"/>
      <c r="X255" s="1098"/>
      <c r="Y255" s="190"/>
      <c r="Z255" s="190"/>
      <c r="AA255" s="190"/>
      <c r="AB255" s="252" t="str">
        <f>CONCATENATE('02入力票（その２）'!I23,"　",'02入力票（その２）'!I24)</f>
        <v>　</v>
      </c>
      <c r="AC255" s="252"/>
      <c r="AD255" s="252"/>
      <c r="AE255" s="252"/>
      <c r="AF255" s="252"/>
      <c r="AG255" s="252"/>
      <c r="AH255" s="252"/>
      <c r="AI255" s="252"/>
      <c r="AJ255" s="252"/>
      <c r="AK255" s="252"/>
      <c r="AL255" s="252"/>
      <c r="AM255" s="252"/>
      <c r="AN255" s="252"/>
      <c r="AO255" s="252"/>
      <c r="AP255" s="252"/>
      <c r="AQ255" s="252"/>
      <c r="AR255" s="190"/>
      <c r="AS255" s="190"/>
      <c r="AT255" s="190"/>
      <c r="AU255" s="190"/>
      <c r="AV255" s="190"/>
      <c r="AW255" s="190"/>
      <c r="AX255" s="190"/>
      <c r="AY255" s="190"/>
      <c r="AZ255" s="190"/>
      <c r="BA255" s="190"/>
      <c r="BB255" s="190"/>
      <c r="BC255" s="190"/>
      <c r="BD255" s="190"/>
      <c r="BE255" s="190"/>
      <c r="BF255" s="190"/>
      <c r="BG255" s="190"/>
      <c r="BH255" s="190"/>
      <c r="BI255" s="116"/>
      <c r="BJ255" s="116"/>
    </row>
    <row r="256" spans="2:62" ht="15" customHeight="1">
      <c r="B256" s="190"/>
      <c r="C256" s="190"/>
      <c r="D256" s="190"/>
      <c r="E256" s="190"/>
      <c r="F256" s="267"/>
      <c r="G256" s="346"/>
      <c r="H256" s="346"/>
      <c r="I256" s="190"/>
      <c r="J256" s="190"/>
      <c r="K256" s="190"/>
      <c r="L256" s="190"/>
      <c r="M256" s="190"/>
      <c r="N256" s="190"/>
      <c r="O256" s="190"/>
      <c r="P256" s="190"/>
      <c r="Q256" s="190"/>
      <c r="R256" s="190"/>
      <c r="S256" s="252"/>
      <c r="T256" s="252"/>
      <c r="U256" s="252"/>
      <c r="V256" s="252"/>
      <c r="W256" s="252"/>
      <c r="X256" s="252"/>
      <c r="Y256" s="190"/>
      <c r="Z256" s="190"/>
      <c r="AA256" s="190"/>
      <c r="AB256" s="252"/>
      <c r="AC256" s="252"/>
      <c r="AD256" s="252"/>
      <c r="AE256" s="252"/>
      <c r="AF256" s="252"/>
      <c r="AG256" s="252"/>
      <c r="AH256" s="252"/>
      <c r="AI256" s="252"/>
      <c r="AJ256" s="252"/>
      <c r="AK256" s="252"/>
      <c r="AL256" s="252"/>
      <c r="AM256" s="252"/>
      <c r="AN256" s="252"/>
      <c r="AO256" s="252"/>
      <c r="AP256" s="252"/>
      <c r="AQ256" s="252"/>
      <c r="AR256" s="190"/>
      <c r="AS256" s="190"/>
      <c r="AT256" s="190"/>
      <c r="AU256" s="190"/>
      <c r="AV256" s="190"/>
      <c r="AW256" s="190"/>
      <c r="AX256" s="190"/>
      <c r="AY256" s="190"/>
      <c r="AZ256" s="190"/>
      <c r="BA256" s="190"/>
      <c r="BB256" s="190"/>
      <c r="BC256" s="190"/>
      <c r="BD256" s="190"/>
      <c r="BE256" s="190"/>
      <c r="BF256" s="190"/>
      <c r="BG256" s="190"/>
      <c r="BH256" s="190"/>
      <c r="BI256" s="116"/>
      <c r="BJ256" s="116"/>
    </row>
    <row r="257" spans="2:62" ht="15" customHeight="1">
      <c r="B257" s="190"/>
      <c r="C257" s="190"/>
      <c r="D257" s="190"/>
      <c r="E257" s="190"/>
      <c r="F257" s="267"/>
      <c r="G257" s="346"/>
      <c r="H257" s="346"/>
      <c r="I257" s="190"/>
      <c r="J257" s="190"/>
      <c r="K257" s="190"/>
      <c r="L257" s="190"/>
      <c r="M257" s="190"/>
      <c r="N257" s="190"/>
      <c r="O257" s="190"/>
      <c r="P257" s="190"/>
      <c r="Q257" s="190"/>
      <c r="R257" s="190"/>
      <c r="S257" s="1098" t="s">
        <v>616</v>
      </c>
      <c r="T257" s="1098"/>
      <c r="U257" s="1098"/>
      <c r="V257" s="1098"/>
      <c r="W257" s="1098"/>
      <c r="X257" s="1098"/>
      <c r="Y257" s="190"/>
      <c r="Z257" s="190"/>
      <c r="AA257" s="190"/>
      <c r="AB257" s="252" t="str">
        <f>'02入力票（その２）'!I26</f>
        <v/>
      </c>
      <c r="AC257" s="252"/>
      <c r="AD257" s="252"/>
      <c r="AE257" s="252"/>
      <c r="AF257" s="252"/>
      <c r="AG257" s="252"/>
      <c r="AH257" s="252"/>
      <c r="AI257" s="252"/>
      <c r="AJ257" s="252"/>
      <c r="AK257" s="252"/>
      <c r="AL257" s="252"/>
      <c r="AM257" s="252"/>
      <c r="AN257" s="252"/>
      <c r="AO257" s="252"/>
      <c r="AP257" s="252"/>
      <c r="AQ257" s="252"/>
      <c r="AR257" s="190"/>
      <c r="AS257" s="448" t="s">
        <v>759</v>
      </c>
      <c r="AT257" s="448"/>
      <c r="AU257" s="448"/>
      <c r="AV257" s="190"/>
      <c r="AW257" s="190"/>
      <c r="AX257" s="190"/>
      <c r="AY257" s="190"/>
      <c r="AZ257" s="190"/>
      <c r="BA257" s="190"/>
      <c r="BB257" s="190"/>
      <c r="BC257" s="190"/>
      <c r="BD257" s="190"/>
      <c r="BE257" s="190"/>
      <c r="BF257" s="190"/>
      <c r="BG257" s="190"/>
      <c r="BH257" s="190"/>
      <c r="BI257" s="116"/>
      <c r="BJ257" s="116"/>
    </row>
    <row r="258" spans="2:62" ht="15" customHeight="1">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16"/>
      <c r="BJ258" s="116"/>
    </row>
    <row r="259" spans="2:62" ht="15" customHeight="1">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16"/>
      <c r="BJ259" s="116"/>
    </row>
    <row r="260" spans="2:62" ht="15" customHeight="1">
      <c r="B260" s="190"/>
      <c r="C260" s="190"/>
      <c r="D260" s="190"/>
      <c r="E260" s="304"/>
      <c r="F260" s="304"/>
      <c r="G260" s="304"/>
      <c r="H260" s="304"/>
      <c r="I260" s="304"/>
      <c r="J260" s="304"/>
      <c r="K260" s="304"/>
      <c r="L260" s="304"/>
      <c r="M260" s="304"/>
      <c r="N260" s="304"/>
      <c r="O260" s="304"/>
      <c r="P260" s="304"/>
      <c r="Q260" s="304"/>
      <c r="R260" s="304"/>
      <c r="S260" s="252" t="s">
        <v>760</v>
      </c>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190"/>
      <c r="BG260" s="190"/>
      <c r="BH260" s="190"/>
      <c r="BI260" s="116"/>
      <c r="BJ260" s="116"/>
    </row>
    <row r="261" spans="2:62" ht="15" customHeight="1">
      <c r="B261" s="190"/>
      <c r="C261" s="190"/>
      <c r="D261" s="190"/>
      <c r="E261" s="190"/>
      <c r="F261" s="190"/>
      <c r="G261" s="190"/>
      <c r="H261" s="190"/>
      <c r="I261" s="190"/>
      <c r="J261" s="190"/>
      <c r="K261" s="190"/>
      <c r="L261" s="190"/>
      <c r="M261" s="190"/>
      <c r="N261" s="190"/>
      <c r="O261" s="190"/>
      <c r="P261" s="190"/>
      <c r="Q261" s="190"/>
      <c r="R261" s="190"/>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c r="BC261" s="252"/>
      <c r="BD261" s="252"/>
      <c r="BE261" s="252"/>
      <c r="BF261" s="190"/>
      <c r="BG261" s="190"/>
      <c r="BH261" s="190"/>
      <c r="BI261" s="116"/>
      <c r="BJ261" s="116"/>
    </row>
    <row r="262" spans="2:62" ht="15" customHeight="1">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16"/>
      <c r="BJ262" s="116"/>
    </row>
    <row r="263" spans="2:62" ht="15" customHeight="1">
      <c r="B263" s="190"/>
      <c r="C263" s="190"/>
      <c r="D263" s="190"/>
      <c r="E263" s="190"/>
      <c r="F263" s="190"/>
      <c r="G263" s="190"/>
      <c r="H263" s="190"/>
      <c r="I263" s="190"/>
      <c r="J263" s="190"/>
      <c r="K263" s="190"/>
      <c r="L263" s="190"/>
      <c r="M263" s="190"/>
      <c r="N263" s="190"/>
      <c r="O263" s="190"/>
      <c r="P263" s="190"/>
      <c r="Q263" s="190"/>
      <c r="R263" s="190"/>
      <c r="Y263" s="1212" t="s">
        <v>849</v>
      </c>
      <c r="Z263" s="1212"/>
      <c r="AA263" s="1212"/>
      <c r="AB263" s="1719" t="str">
        <f>'02入力票（その２）'!I31</f>
        <v/>
      </c>
      <c r="AC263" s="1719"/>
      <c r="AD263" s="1719"/>
      <c r="AE263" s="1719"/>
      <c r="AF263" s="1719"/>
      <c r="AG263" s="345"/>
      <c r="AH263" s="345"/>
      <c r="AI263" s="345"/>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16"/>
      <c r="BJ263" s="116"/>
    </row>
    <row r="264" spans="2:62" ht="15" customHeight="1">
      <c r="B264" s="190"/>
      <c r="C264" s="190"/>
      <c r="D264" s="190"/>
      <c r="E264" s="190"/>
      <c r="F264" s="190"/>
      <c r="G264" s="190"/>
      <c r="H264" s="190"/>
      <c r="I264" s="190"/>
      <c r="J264" s="190"/>
      <c r="K264" s="190"/>
      <c r="L264" s="190"/>
      <c r="M264" s="190"/>
      <c r="N264" s="190"/>
      <c r="O264" s="190"/>
      <c r="P264" s="190"/>
      <c r="Q264" s="190"/>
      <c r="R264" s="190"/>
      <c r="S264" s="1098" t="s">
        <v>44</v>
      </c>
      <c r="T264" s="1098"/>
      <c r="U264" s="1098"/>
      <c r="V264" s="1098"/>
      <c r="W264" s="1098"/>
      <c r="X264" s="1098"/>
      <c r="Y264" s="190"/>
      <c r="Z264" s="190"/>
      <c r="AA264" s="344"/>
      <c r="AB264" s="342" t="str">
        <f>S215</f>
        <v>※　選択してください。</v>
      </c>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190"/>
      <c r="AY264" s="190"/>
      <c r="AZ264" s="190"/>
      <c r="BA264" s="190"/>
      <c r="BB264" s="190"/>
      <c r="BC264" s="190"/>
      <c r="BD264" s="190"/>
      <c r="BE264" s="190"/>
      <c r="BF264" s="190"/>
      <c r="BG264" s="190"/>
      <c r="BH264" s="190"/>
      <c r="BI264" s="116"/>
      <c r="BJ264" s="116"/>
    </row>
    <row r="265" spans="2:62" ht="15" customHeight="1">
      <c r="B265" s="190"/>
      <c r="C265" s="190"/>
      <c r="D265" s="190"/>
      <c r="E265" s="190"/>
      <c r="F265" s="190"/>
      <c r="G265" s="190"/>
      <c r="H265" s="190"/>
      <c r="I265" s="190"/>
      <c r="J265" s="190"/>
      <c r="K265" s="190"/>
      <c r="L265" s="190"/>
      <c r="M265" s="190"/>
      <c r="N265" s="190"/>
      <c r="O265" s="190"/>
      <c r="P265" s="190"/>
      <c r="Q265" s="190"/>
      <c r="R265" s="190"/>
      <c r="S265" s="252"/>
      <c r="T265" s="252"/>
      <c r="U265" s="252"/>
      <c r="V265" s="252"/>
      <c r="W265" s="252"/>
      <c r="X265" s="252"/>
      <c r="Y265" s="190"/>
      <c r="Z265" s="190"/>
      <c r="AA265" s="344"/>
      <c r="AB265" s="342" t="str">
        <f>'02入力票（その２）'!I39</f>
        <v/>
      </c>
      <c r="AC265" s="345"/>
      <c r="AD265" s="345"/>
      <c r="AE265" s="345"/>
      <c r="AF265" s="345"/>
      <c r="AG265" s="345"/>
      <c r="AH265" s="345"/>
      <c r="AI265" s="345"/>
      <c r="AJ265" s="345"/>
      <c r="AK265" s="345"/>
      <c r="AL265" s="345"/>
      <c r="AM265" s="345"/>
      <c r="AN265" s="345"/>
      <c r="AO265" s="345"/>
      <c r="AP265" s="345"/>
      <c r="AQ265" s="345"/>
      <c r="AR265" s="345"/>
      <c r="AS265" s="345"/>
      <c r="AT265" s="345"/>
      <c r="AU265" s="345"/>
      <c r="AV265" s="345"/>
      <c r="AW265" s="345"/>
      <c r="AX265" s="190"/>
      <c r="AY265" s="190"/>
      <c r="AZ265" s="190"/>
      <c r="BA265" s="190"/>
      <c r="BB265" s="190"/>
      <c r="BC265" s="190"/>
      <c r="BD265" s="190"/>
      <c r="BE265" s="190"/>
      <c r="BF265" s="190"/>
      <c r="BG265" s="190"/>
      <c r="BH265" s="190"/>
      <c r="BI265" s="116"/>
      <c r="BJ265" s="116"/>
    </row>
    <row r="266" spans="2:62" ht="15" customHeight="1">
      <c r="B266" s="190"/>
      <c r="C266" s="190"/>
      <c r="D266" s="190"/>
      <c r="E266" s="190"/>
      <c r="F266" s="190"/>
      <c r="G266" s="190"/>
      <c r="H266" s="190"/>
      <c r="I266" s="190"/>
      <c r="J266" s="221"/>
      <c r="K266" s="252"/>
      <c r="L266" s="252"/>
      <c r="M266" s="252"/>
      <c r="N266" s="252"/>
      <c r="O266" s="190"/>
      <c r="P266" s="190"/>
      <c r="Q266" s="190"/>
      <c r="R266" s="190"/>
      <c r="S266" s="1098" t="s">
        <v>611</v>
      </c>
      <c r="T266" s="1098"/>
      <c r="U266" s="1098"/>
      <c r="V266" s="1098"/>
      <c r="W266" s="1098"/>
      <c r="X266" s="1098"/>
      <c r="Y266" s="190"/>
      <c r="Z266" s="190"/>
      <c r="AA266" s="346"/>
      <c r="AB266" s="342" t="str">
        <f>'02入力票（その２）'!I41</f>
        <v/>
      </c>
      <c r="AC266" s="342"/>
      <c r="AD266" s="342"/>
      <c r="AE266" s="342"/>
      <c r="AF266" s="342"/>
      <c r="AG266" s="342"/>
      <c r="AH266" s="342"/>
      <c r="AI266" s="342"/>
      <c r="AJ266" s="342"/>
      <c r="AK266" s="342"/>
      <c r="AL266" s="342"/>
      <c r="AM266" s="342"/>
      <c r="AN266" s="342"/>
      <c r="AO266" s="342"/>
      <c r="AP266" s="342"/>
      <c r="AQ266" s="342"/>
      <c r="AR266" s="190"/>
      <c r="AS266" s="190"/>
      <c r="AT266" s="190"/>
      <c r="AU266" s="190"/>
      <c r="AV266" s="190"/>
      <c r="AW266" s="190"/>
      <c r="AX266" s="190"/>
      <c r="AY266" s="190"/>
      <c r="AZ266" s="190"/>
      <c r="BA266" s="190"/>
      <c r="BB266" s="190"/>
      <c r="BC266" s="190"/>
      <c r="BD266" s="190"/>
      <c r="BE266" s="190"/>
      <c r="BF266" s="190"/>
      <c r="BG266" s="190"/>
      <c r="BH266" s="190"/>
      <c r="BI266" s="116"/>
      <c r="BJ266" s="116"/>
    </row>
    <row r="267" spans="2:62" ht="15" customHeight="1">
      <c r="B267" s="190"/>
      <c r="C267" s="190"/>
      <c r="D267" s="190"/>
      <c r="E267" s="190"/>
      <c r="F267" s="190"/>
      <c r="G267" s="190"/>
      <c r="H267" s="190"/>
      <c r="I267" s="190"/>
      <c r="J267" s="252"/>
      <c r="K267" s="252"/>
      <c r="L267" s="442" t="s">
        <v>761</v>
      </c>
      <c r="M267" s="252"/>
      <c r="N267" s="252"/>
      <c r="O267" s="190"/>
      <c r="P267" s="190"/>
      <c r="Q267" s="190"/>
      <c r="R267" s="190"/>
      <c r="S267" s="252"/>
      <c r="T267" s="252"/>
      <c r="U267" s="252"/>
      <c r="V267" s="252"/>
      <c r="W267" s="252"/>
      <c r="X267" s="252"/>
      <c r="Y267" s="190"/>
      <c r="Z267" s="190"/>
      <c r="AA267" s="346"/>
      <c r="AB267" s="342"/>
      <c r="AC267" s="342"/>
      <c r="AD267" s="342"/>
      <c r="AE267" s="342"/>
      <c r="AF267" s="342"/>
      <c r="AG267" s="342"/>
      <c r="AH267" s="342"/>
      <c r="AI267" s="342"/>
      <c r="AJ267" s="342"/>
      <c r="AK267" s="342"/>
      <c r="AL267" s="342"/>
      <c r="AM267" s="342"/>
      <c r="AN267" s="342"/>
      <c r="AO267" s="342"/>
      <c r="AP267" s="342"/>
      <c r="AQ267" s="342"/>
      <c r="AR267" s="190"/>
      <c r="AS267" s="190"/>
      <c r="AT267" s="190"/>
      <c r="AU267" s="190"/>
      <c r="AV267" s="190"/>
      <c r="AW267" s="190"/>
      <c r="AX267" s="190"/>
      <c r="AY267" s="190"/>
      <c r="AZ267" s="190"/>
      <c r="BA267" s="190"/>
      <c r="BB267" s="190"/>
      <c r="BC267" s="190"/>
      <c r="BD267" s="190"/>
      <c r="BE267" s="190"/>
      <c r="BF267" s="190"/>
      <c r="BG267" s="190"/>
      <c r="BH267" s="190"/>
      <c r="BI267" s="116"/>
      <c r="BJ267" s="116"/>
    </row>
    <row r="268" spans="2:62" ht="15" customHeight="1">
      <c r="B268" s="190"/>
      <c r="C268" s="190"/>
      <c r="D268" s="190"/>
      <c r="E268" s="190"/>
      <c r="F268" s="190"/>
      <c r="G268" s="190"/>
      <c r="H268" s="190"/>
      <c r="I268" s="190"/>
      <c r="J268" s="190"/>
      <c r="K268" s="190"/>
      <c r="L268" s="190"/>
      <c r="M268" s="190"/>
      <c r="N268" s="190"/>
      <c r="O268" s="190"/>
      <c r="P268" s="190"/>
      <c r="Q268" s="190"/>
      <c r="R268" s="190"/>
      <c r="S268" s="1098" t="s">
        <v>762</v>
      </c>
      <c r="T268" s="1098"/>
      <c r="U268" s="1098"/>
      <c r="V268" s="1098"/>
      <c r="W268" s="1098"/>
      <c r="X268" s="1098"/>
      <c r="Y268" s="190"/>
      <c r="Z268" s="190"/>
      <c r="AA268" s="347" t="s">
        <v>763</v>
      </c>
      <c r="AB268" s="342" t="str">
        <f>CONCATENATE('02入力票（その２）'!I43,"　",'02入力票（その２）'!I44)</f>
        <v>　</v>
      </c>
      <c r="AC268" s="342"/>
      <c r="AD268" s="342"/>
      <c r="AE268" s="342"/>
      <c r="AF268" s="342"/>
      <c r="AG268" s="342"/>
      <c r="AH268" s="342"/>
      <c r="AI268" s="342"/>
      <c r="AJ268" s="342"/>
      <c r="AK268" s="342"/>
      <c r="AL268" s="342"/>
      <c r="AM268" s="342"/>
      <c r="AN268" s="342"/>
      <c r="AO268" s="342"/>
      <c r="AP268" s="342"/>
      <c r="AQ268" s="342"/>
      <c r="AR268" s="190"/>
      <c r="AS268" s="449" t="s">
        <v>683</v>
      </c>
      <c r="AT268" s="255"/>
      <c r="AU268" s="255"/>
      <c r="AV268" s="190"/>
      <c r="AW268" s="190"/>
      <c r="AX268" s="190"/>
      <c r="AY268" s="190"/>
      <c r="AZ268" s="190"/>
      <c r="BA268" s="190"/>
      <c r="BB268" s="190"/>
      <c r="BC268" s="190"/>
      <c r="BD268" s="190"/>
      <c r="BE268" s="190"/>
      <c r="BF268" s="190"/>
      <c r="BG268" s="190"/>
      <c r="BH268" s="190"/>
      <c r="BI268" s="116"/>
      <c r="BJ268" s="116"/>
    </row>
    <row r="269" spans="2:62" ht="15" customHeight="1">
      <c r="B269" s="190"/>
      <c r="C269" s="190"/>
      <c r="D269" s="190"/>
      <c r="E269" s="190"/>
      <c r="F269" s="190"/>
      <c r="G269" s="190"/>
      <c r="H269" s="190"/>
      <c r="I269" s="190"/>
      <c r="J269" s="190"/>
      <c r="K269" s="190"/>
      <c r="L269" s="190"/>
      <c r="M269" s="190"/>
      <c r="N269" s="190"/>
      <c r="O269" s="190"/>
      <c r="P269" s="190"/>
      <c r="Q269" s="190"/>
      <c r="R269" s="190"/>
      <c r="S269" s="252"/>
      <c r="T269" s="252"/>
      <c r="U269" s="252"/>
      <c r="V269" s="252"/>
      <c r="W269" s="252"/>
      <c r="X269" s="252"/>
      <c r="Y269" s="190"/>
      <c r="Z269" s="190"/>
      <c r="AA269" s="346"/>
      <c r="AB269" s="342"/>
      <c r="AC269" s="342"/>
      <c r="AD269" s="342"/>
      <c r="AE269" s="342"/>
      <c r="AF269" s="342"/>
      <c r="AG269" s="342"/>
      <c r="AH269" s="342"/>
      <c r="AI269" s="342"/>
      <c r="AJ269" s="342"/>
      <c r="AK269" s="342"/>
      <c r="AL269" s="342"/>
      <c r="AM269" s="342"/>
      <c r="AN269" s="342"/>
      <c r="AO269" s="342"/>
      <c r="AP269" s="342"/>
      <c r="AQ269" s="342"/>
      <c r="AR269" s="190"/>
      <c r="AS269" s="190"/>
      <c r="AT269" s="190"/>
      <c r="AU269" s="190"/>
      <c r="AV269" s="190"/>
      <c r="AW269" s="190"/>
      <c r="AX269" s="190"/>
      <c r="AY269" s="190"/>
      <c r="AZ269" s="190"/>
      <c r="BA269" s="190"/>
      <c r="BB269" s="190"/>
      <c r="BC269" s="190"/>
      <c r="BD269" s="190"/>
      <c r="BE269" s="190"/>
      <c r="BF269" s="190"/>
      <c r="BG269" s="190"/>
      <c r="BH269" s="190"/>
      <c r="BI269" s="116"/>
      <c r="BJ269" s="116"/>
    </row>
    <row r="270" spans="2:62" ht="15" customHeight="1">
      <c r="B270" s="190"/>
      <c r="C270" s="190"/>
      <c r="D270" s="190"/>
      <c r="E270" s="190"/>
      <c r="F270" s="190"/>
      <c r="G270" s="190"/>
      <c r="H270" s="190"/>
      <c r="I270" s="190"/>
      <c r="J270" s="190"/>
      <c r="K270" s="190"/>
      <c r="L270" s="190"/>
      <c r="M270" s="190"/>
      <c r="N270" s="190"/>
      <c r="O270" s="190"/>
      <c r="P270" s="190"/>
      <c r="Q270" s="190"/>
      <c r="R270" s="190"/>
      <c r="S270" s="1098" t="s">
        <v>616</v>
      </c>
      <c r="T270" s="1098"/>
      <c r="U270" s="1098"/>
      <c r="V270" s="1098"/>
      <c r="W270" s="1098"/>
      <c r="X270" s="1098"/>
      <c r="Y270" s="190"/>
      <c r="Z270" s="190"/>
      <c r="AA270" s="346" t="s">
        <v>763</v>
      </c>
      <c r="AB270" s="342" t="str">
        <f>'02入力票（その２）'!I46</f>
        <v/>
      </c>
      <c r="AC270" s="342"/>
      <c r="AD270" s="342"/>
      <c r="AE270" s="342"/>
      <c r="AF270" s="342"/>
      <c r="AG270" s="342"/>
      <c r="AH270" s="342"/>
      <c r="AI270" s="342"/>
      <c r="AJ270" s="342"/>
      <c r="AK270" s="342"/>
      <c r="AL270" s="342"/>
      <c r="AM270" s="342"/>
      <c r="AN270" s="342"/>
      <c r="AO270" s="342"/>
      <c r="AP270" s="342"/>
      <c r="AQ270" s="342"/>
      <c r="AR270" s="190"/>
      <c r="AS270" s="190"/>
      <c r="AT270" s="190"/>
      <c r="AU270" s="190"/>
      <c r="AV270" s="190"/>
      <c r="AW270" s="190"/>
      <c r="AX270" s="190"/>
      <c r="AY270" s="190"/>
      <c r="AZ270" s="190"/>
      <c r="BA270" s="190"/>
      <c r="BB270" s="190"/>
      <c r="BC270" s="190"/>
      <c r="BD270" s="190"/>
      <c r="BE270" s="190"/>
      <c r="BF270" s="190"/>
      <c r="BG270" s="190"/>
      <c r="BH270" s="190"/>
      <c r="BI270" s="116"/>
      <c r="BJ270" s="116"/>
    </row>
    <row r="271" spans="2:62" ht="15" customHeight="1">
      <c r="B271" s="190"/>
      <c r="C271" s="190"/>
      <c r="D271" s="190"/>
      <c r="E271" s="190"/>
      <c r="F271" s="190"/>
      <c r="G271" s="190"/>
      <c r="H271" s="190"/>
      <c r="I271" s="190"/>
      <c r="J271" s="190"/>
      <c r="K271" s="190"/>
      <c r="L271" s="190"/>
      <c r="M271" s="190"/>
      <c r="N271" s="190"/>
      <c r="O271" s="190"/>
      <c r="P271" s="190"/>
      <c r="Q271" s="190"/>
      <c r="R271" s="190"/>
      <c r="S271" s="268"/>
      <c r="T271" s="268"/>
      <c r="U271" s="268"/>
      <c r="V271" s="268"/>
      <c r="W271" s="268"/>
      <c r="X271" s="268"/>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16"/>
      <c r="BJ271" s="116"/>
    </row>
    <row r="272" spans="2:62" ht="15" customHeight="1">
      <c r="B272" s="190"/>
      <c r="C272" s="190"/>
      <c r="D272" s="190"/>
      <c r="E272" s="190"/>
      <c r="F272" s="190"/>
      <c r="G272" s="190"/>
      <c r="H272" s="190"/>
      <c r="I272" s="190"/>
      <c r="J272" s="190"/>
      <c r="K272" s="190"/>
      <c r="L272" s="190"/>
      <c r="M272" s="190"/>
      <c r="N272" s="190"/>
      <c r="O272" s="190"/>
      <c r="P272" s="190"/>
      <c r="Q272" s="190"/>
      <c r="R272" s="259"/>
      <c r="S272" s="1098" t="s">
        <v>764</v>
      </c>
      <c r="T272" s="1098"/>
      <c r="U272" s="1098"/>
      <c r="V272" s="1098"/>
      <c r="W272" s="1098"/>
      <c r="X272" s="1098"/>
      <c r="Y272" s="259"/>
      <c r="Z272" s="259"/>
      <c r="AA272" s="259"/>
      <c r="AB272" s="1721">
        <f>'02入力票（その２）'!I50</f>
        <v>43191</v>
      </c>
      <c r="AC272" s="1721"/>
      <c r="AD272" s="1721"/>
      <c r="AE272" s="1721"/>
      <c r="AF272" s="1721"/>
      <c r="AG272" s="1721"/>
      <c r="AH272" s="1721"/>
      <c r="AI272" s="1721"/>
      <c r="AJ272" s="304" t="s">
        <v>850</v>
      </c>
      <c r="AK272" s="450"/>
      <c r="AL272" s="450"/>
      <c r="AM272" s="450"/>
      <c r="AN272" s="190"/>
      <c r="AO272" s="190"/>
      <c r="AP272" s="221"/>
      <c r="AQ272" s="190"/>
      <c r="AR272" s="190"/>
      <c r="AS272" s="190"/>
      <c r="AT272" s="190"/>
      <c r="AU272" s="190"/>
      <c r="AV272" s="190"/>
      <c r="AW272" s="190"/>
      <c r="AX272" s="190"/>
      <c r="AY272" s="190"/>
      <c r="AZ272" s="190"/>
      <c r="BA272" s="190"/>
      <c r="BB272" s="190"/>
      <c r="BC272" s="190"/>
      <c r="BD272" s="190"/>
      <c r="BE272" s="190"/>
      <c r="BF272" s="190"/>
      <c r="BG272" s="190"/>
      <c r="BH272" s="190"/>
      <c r="BI272" s="116"/>
      <c r="BJ272" s="116"/>
    </row>
    <row r="273" spans="2:62" ht="15" customHeight="1">
      <c r="B273" s="190"/>
      <c r="C273" s="190"/>
      <c r="D273" s="190"/>
      <c r="E273" s="190"/>
      <c r="F273" s="190"/>
      <c r="G273" s="190"/>
      <c r="H273" s="190"/>
      <c r="I273" s="190"/>
      <c r="J273" s="190"/>
      <c r="K273" s="190"/>
      <c r="L273" s="190"/>
      <c r="M273" s="190"/>
      <c r="N273" s="190"/>
      <c r="O273" s="190"/>
      <c r="P273" s="190"/>
      <c r="Q273" s="190"/>
      <c r="R273" s="259"/>
      <c r="S273" s="259"/>
      <c r="T273" s="259"/>
      <c r="U273" s="259"/>
      <c r="V273" s="259"/>
      <c r="W273" s="259"/>
      <c r="X273" s="259"/>
      <c r="Y273" s="259"/>
      <c r="Z273" s="259"/>
      <c r="AA273" s="259"/>
      <c r="AB273" s="1721">
        <f>'02入力票（その２）'!I51</f>
        <v>43555</v>
      </c>
      <c r="AC273" s="1721"/>
      <c r="AD273" s="1721"/>
      <c r="AE273" s="1721"/>
      <c r="AF273" s="1721"/>
      <c r="AG273" s="1721"/>
      <c r="AH273" s="1721"/>
      <c r="AI273" s="1721"/>
      <c r="AJ273" s="304" t="s">
        <v>851</v>
      </c>
      <c r="AK273" s="450"/>
      <c r="AL273" s="450"/>
      <c r="AM273" s="450"/>
      <c r="AN273" s="190"/>
      <c r="AO273" s="190"/>
      <c r="AP273" s="221"/>
      <c r="AQ273" s="190"/>
      <c r="AR273" s="190"/>
      <c r="AS273" s="190"/>
      <c r="AT273" s="190"/>
      <c r="AU273" s="190"/>
      <c r="AV273" s="190"/>
      <c r="AW273" s="190"/>
      <c r="AX273" s="190"/>
      <c r="AY273" s="190"/>
      <c r="AZ273" s="190"/>
      <c r="BA273" s="190"/>
      <c r="BB273" s="190"/>
      <c r="BC273" s="190"/>
      <c r="BD273" s="190"/>
      <c r="BE273" s="190"/>
      <c r="BF273" s="190"/>
      <c r="BG273" s="190"/>
      <c r="BH273" s="190"/>
      <c r="BI273" s="116"/>
      <c r="BJ273" s="116"/>
    </row>
    <row r="274" spans="2:62" ht="15" customHeight="1">
      <c r="B274" s="190"/>
      <c r="C274" s="190"/>
      <c r="D274" s="190"/>
      <c r="E274" s="190"/>
      <c r="F274" s="304"/>
      <c r="G274" s="304"/>
      <c r="H274" s="304"/>
      <c r="I274" s="304"/>
      <c r="J274" s="304"/>
      <c r="K274" s="304"/>
      <c r="L274" s="304"/>
      <c r="M274" s="304"/>
      <c r="N274" s="304"/>
      <c r="O274" s="304"/>
      <c r="P274" s="304"/>
      <c r="Q274" s="304"/>
      <c r="T274" s="304"/>
      <c r="U274" s="304"/>
      <c r="V274" s="304"/>
      <c r="W274" s="304"/>
      <c r="X274" s="304"/>
      <c r="Y274" s="304"/>
      <c r="Z274" s="304"/>
      <c r="AA274" s="304"/>
      <c r="AB274" s="304"/>
      <c r="AC274" s="304"/>
      <c r="AD274" s="304"/>
      <c r="AE274" s="304"/>
      <c r="AF274" s="304"/>
      <c r="AG274" s="304"/>
      <c r="AH274" s="304"/>
      <c r="AI274" s="304"/>
      <c r="AJ274" s="304"/>
      <c r="AK274" s="304"/>
      <c r="AL274" s="304"/>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16"/>
      <c r="BJ274" s="116"/>
    </row>
    <row r="275" spans="2:62" ht="15" customHeight="1">
      <c r="B275" s="190"/>
      <c r="C275" s="190"/>
      <c r="D275" s="190"/>
      <c r="E275" s="190"/>
      <c r="F275" s="304"/>
      <c r="G275" s="304"/>
      <c r="H275" s="304"/>
      <c r="I275" s="304"/>
      <c r="J275" s="304"/>
      <c r="K275" s="304"/>
      <c r="L275" s="304"/>
      <c r="M275" s="304"/>
      <c r="N275" s="304"/>
      <c r="O275" s="304"/>
      <c r="P275" s="304"/>
      <c r="Q275" s="304"/>
      <c r="R275" s="350">
        <v>1</v>
      </c>
      <c r="S275" s="451" t="s">
        <v>765</v>
      </c>
      <c r="T275" s="451"/>
      <c r="U275" s="451"/>
      <c r="V275" s="451"/>
      <c r="W275" s="451"/>
      <c r="X275" s="451"/>
      <c r="Y275" s="451"/>
      <c r="Z275" s="451"/>
      <c r="AA275" s="451"/>
      <c r="AB275" s="451"/>
      <c r="AC275" s="452"/>
      <c r="AD275" s="452"/>
      <c r="AE275" s="451"/>
      <c r="AF275" s="451"/>
      <c r="AG275" s="451"/>
      <c r="AH275" s="350">
        <v>4</v>
      </c>
      <c r="AI275" s="451" t="s">
        <v>1129</v>
      </c>
      <c r="AJ275" s="451"/>
      <c r="AK275" s="451"/>
      <c r="AL275" s="451"/>
      <c r="AM275" s="357"/>
      <c r="AN275" s="357"/>
      <c r="AO275" s="357"/>
      <c r="AP275" s="357"/>
      <c r="AQ275" s="357"/>
      <c r="AR275" s="357"/>
      <c r="AS275" s="357"/>
      <c r="AT275" s="357"/>
      <c r="AU275" s="357"/>
      <c r="AV275" s="357"/>
      <c r="AW275" s="190"/>
      <c r="AX275" s="190"/>
      <c r="AY275" s="190"/>
      <c r="AZ275" s="190"/>
      <c r="BA275" s="190"/>
      <c r="BB275" s="190"/>
      <c r="BC275" s="190"/>
      <c r="BD275" s="190"/>
      <c r="BE275" s="190"/>
      <c r="BF275" s="190"/>
      <c r="BG275" s="190"/>
      <c r="BH275" s="190"/>
      <c r="BI275" s="116"/>
      <c r="BJ275" s="116"/>
    </row>
    <row r="276" spans="2:62" ht="15" customHeight="1">
      <c r="B276" s="190"/>
      <c r="C276" s="190"/>
      <c r="D276" s="190"/>
      <c r="E276" s="190"/>
      <c r="F276" s="304"/>
      <c r="G276" s="304"/>
      <c r="H276" s="304"/>
      <c r="I276" s="304"/>
      <c r="J276" s="304"/>
      <c r="K276" s="304"/>
      <c r="L276" s="304"/>
      <c r="M276" s="304"/>
      <c r="N276" s="304"/>
      <c r="O276" s="304"/>
      <c r="P276" s="304"/>
      <c r="Q276" s="304"/>
      <c r="R276" s="350">
        <v>2</v>
      </c>
      <c r="S276" s="451" t="s">
        <v>767</v>
      </c>
      <c r="T276" s="451"/>
      <c r="U276" s="451"/>
      <c r="V276" s="451"/>
      <c r="W276" s="451"/>
      <c r="X276" s="451"/>
      <c r="Y276" s="451"/>
      <c r="Z276" s="451"/>
      <c r="AA276" s="451"/>
      <c r="AB276" s="451"/>
      <c r="AC276" s="452"/>
      <c r="AD276" s="452"/>
      <c r="AE276" s="451"/>
      <c r="AF276" s="451"/>
      <c r="AG276" s="451"/>
      <c r="AH276" s="350">
        <v>5</v>
      </c>
      <c r="AI276" s="451" t="s">
        <v>1130</v>
      </c>
      <c r="AJ276" s="451"/>
      <c r="AK276" s="451"/>
      <c r="AL276" s="451"/>
      <c r="AM276" s="357"/>
      <c r="AN276" s="357"/>
      <c r="AO276" s="357"/>
      <c r="AP276" s="357"/>
      <c r="AQ276" s="357"/>
      <c r="AR276" s="357"/>
      <c r="AS276" s="357"/>
      <c r="AT276" s="357"/>
      <c r="AU276" s="357"/>
      <c r="AV276" s="357"/>
      <c r="AW276" s="190"/>
      <c r="AX276" s="190"/>
      <c r="AY276" s="190"/>
      <c r="AZ276" s="190"/>
      <c r="BA276" s="190"/>
      <c r="BB276" s="190"/>
      <c r="BC276" s="190"/>
      <c r="BD276" s="190"/>
      <c r="BE276" s="190"/>
      <c r="BF276" s="190"/>
      <c r="BG276" s="190"/>
      <c r="BH276" s="190"/>
      <c r="BI276" s="116"/>
      <c r="BJ276" s="116"/>
    </row>
    <row r="277" spans="2:62" ht="15" customHeight="1">
      <c r="B277" s="190"/>
      <c r="C277" s="190"/>
      <c r="D277" s="190"/>
      <c r="E277" s="190"/>
      <c r="F277" s="304"/>
      <c r="G277" s="304"/>
      <c r="H277" s="304"/>
      <c r="I277" s="304"/>
      <c r="J277" s="304"/>
      <c r="K277" s="304"/>
      <c r="L277" s="304"/>
      <c r="M277" s="304"/>
      <c r="N277" s="304"/>
      <c r="O277" s="304"/>
      <c r="P277" s="304"/>
      <c r="Q277" s="304"/>
      <c r="R277" s="350">
        <v>3</v>
      </c>
      <c r="S277" s="451" t="s">
        <v>768</v>
      </c>
      <c r="T277" s="451"/>
      <c r="U277" s="451"/>
      <c r="V277" s="451"/>
      <c r="W277" s="451"/>
      <c r="X277" s="451"/>
      <c r="Y277" s="451"/>
      <c r="Z277" s="451"/>
      <c r="AA277" s="451"/>
      <c r="AB277" s="451"/>
      <c r="AC277" s="452"/>
      <c r="AD277" s="452"/>
      <c r="AE277" s="451"/>
      <c r="AF277" s="451"/>
      <c r="AG277" s="451"/>
      <c r="AH277" s="350">
        <v>6</v>
      </c>
      <c r="AI277" s="451" t="s">
        <v>1131</v>
      </c>
      <c r="AJ277" s="451"/>
      <c r="AK277" s="451"/>
      <c r="AL277" s="451"/>
      <c r="AM277" s="357"/>
      <c r="AN277" s="357"/>
      <c r="AO277" s="357"/>
      <c r="AP277" s="357"/>
      <c r="AQ277" s="357"/>
      <c r="AR277" s="357"/>
      <c r="AS277" s="357"/>
      <c r="AT277" s="357"/>
      <c r="AU277" s="357"/>
      <c r="AV277" s="357"/>
      <c r="AW277" s="190"/>
      <c r="AX277" s="190"/>
      <c r="AY277" s="190"/>
      <c r="AZ277" s="190"/>
      <c r="BA277" s="190"/>
      <c r="BB277" s="190"/>
      <c r="BC277" s="190"/>
      <c r="BD277" s="190"/>
      <c r="BE277" s="190"/>
      <c r="BF277" s="190"/>
      <c r="BG277" s="190"/>
      <c r="BH277" s="190"/>
      <c r="BI277" s="116"/>
      <c r="BJ277" s="116"/>
    </row>
    <row r="278" spans="2:62" ht="15" customHeight="1">
      <c r="B278" s="190"/>
      <c r="C278" s="190"/>
      <c r="D278" s="190"/>
      <c r="E278" s="190"/>
      <c r="F278" s="304"/>
      <c r="G278" s="304"/>
      <c r="H278" s="304"/>
      <c r="I278" s="304"/>
      <c r="J278" s="304"/>
      <c r="K278" s="304"/>
      <c r="L278" s="304"/>
      <c r="M278" s="304"/>
      <c r="N278" s="304"/>
      <c r="O278" s="304"/>
      <c r="P278" s="304"/>
      <c r="Q278" s="304"/>
      <c r="R278" s="452"/>
      <c r="S278" s="452"/>
      <c r="T278" s="451"/>
      <c r="U278" s="451"/>
      <c r="V278" s="451"/>
      <c r="W278" s="451"/>
      <c r="X278" s="451"/>
      <c r="Y278" s="451"/>
      <c r="Z278" s="451"/>
      <c r="AA278" s="451"/>
      <c r="AB278" s="451"/>
      <c r="AC278" s="451"/>
      <c r="AD278" s="451"/>
      <c r="AE278" s="451"/>
      <c r="AF278" s="451"/>
      <c r="AG278" s="451"/>
      <c r="AH278" s="451"/>
      <c r="AI278" s="451"/>
      <c r="AJ278" s="451"/>
      <c r="AK278" s="451"/>
      <c r="AL278" s="451"/>
      <c r="AM278" s="357"/>
      <c r="AN278" s="357"/>
      <c r="AO278" s="357"/>
      <c r="AP278" s="357"/>
      <c r="AQ278" s="357"/>
      <c r="AR278" s="357"/>
      <c r="AS278" s="357"/>
      <c r="AT278" s="357"/>
      <c r="AU278" s="357"/>
      <c r="AV278" s="357"/>
      <c r="AW278" s="190"/>
      <c r="AX278" s="190"/>
      <c r="AY278" s="190"/>
      <c r="AZ278" s="190"/>
      <c r="BA278" s="190"/>
      <c r="BB278" s="190"/>
      <c r="BC278" s="190"/>
      <c r="BD278" s="190"/>
      <c r="BE278" s="190"/>
      <c r="BF278" s="190"/>
      <c r="BG278" s="359" t="str">
        <f>R111</f>
        <v>　　　　　</v>
      </c>
      <c r="BH278" s="190"/>
      <c r="BI278" s="116"/>
      <c r="BJ278" s="116"/>
    </row>
    <row r="279" spans="2:62" ht="15" customHeight="1">
      <c r="B279" s="190"/>
      <c r="C279" s="190"/>
      <c r="D279" s="190"/>
      <c r="E279" s="190"/>
      <c r="F279" s="190"/>
      <c r="G279" s="190"/>
      <c r="H279" s="190"/>
      <c r="I279" s="190"/>
      <c r="J279" s="190"/>
      <c r="K279" s="190"/>
      <c r="L279" s="190"/>
      <c r="M279" s="190"/>
      <c r="N279" s="190"/>
      <c r="O279" s="190"/>
      <c r="P279" s="190"/>
      <c r="Q279" s="190"/>
      <c r="R279" s="355" t="s">
        <v>853</v>
      </c>
      <c r="S279" s="355" t="s">
        <v>1132</v>
      </c>
      <c r="T279" s="357"/>
      <c r="U279" s="357"/>
      <c r="V279" s="357"/>
      <c r="W279" s="357"/>
      <c r="X279" s="357"/>
      <c r="Y279" s="357"/>
      <c r="Z279" s="357"/>
      <c r="AA279" s="357"/>
      <c r="AB279" s="357"/>
      <c r="AC279" s="357"/>
      <c r="AD279" s="357"/>
      <c r="AE279" s="357"/>
      <c r="AF279" s="357"/>
      <c r="AG279" s="357"/>
      <c r="AH279" s="350" t="s">
        <v>1133</v>
      </c>
      <c r="AI279" s="357" t="s">
        <v>1134</v>
      </c>
      <c r="AJ279" s="357"/>
      <c r="AK279" s="357"/>
      <c r="AL279" s="357"/>
      <c r="AM279" s="357"/>
      <c r="AN279" s="357"/>
      <c r="AO279" s="357"/>
      <c r="AP279" s="357"/>
      <c r="AQ279" s="357"/>
      <c r="AR279" s="357"/>
      <c r="AS279" s="357"/>
      <c r="AT279" s="357"/>
      <c r="AU279" s="357"/>
      <c r="AV279" s="357"/>
      <c r="AW279" s="190"/>
      <c r="AX279" s="190"/>
      <c r="AY279" s="221"/>
      <c r="AZ279" s="255"/>
      <c r="BA279" s="255"/>
      <c r="BB279" s="255"/>
      <c r="BC279" s="255"/>
      <c r="BD279" s="255"/>
      <c r="BE279" s="255"/>
      <c r="BF279" s="255"/>
      <c r="BG279" s="221"/>
      <c r="BH279" s="255"/>
      <c r="BI279" s="116"/>
      <c r="BJ279" s="116"/>
    </row>
    <row r="280" spans="2:62" ht="15" customHeight="1">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16"/>
      <c r="BJ280" s="116"/>
    </row>
    <row r="281" spans="2:62" ht="15" customHeight="1">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16"/>
      <c r="BJ281" s="116"/>
    </row>
    <row r="282" spans="2:62" ht="22.5" customHeight="1">
      <c r="B282" s="1215" t="s">
        <v>771</v>
      </c>
      <c r="C282" s="1215"/>
      <c r="D282" s="1215"/>
      <c r="E282" s="1215"/>
      <c r="F282" s="1215"/>
      <c r="G282" s="1215"/>
      <c r="H282" s="1215"/>
      <c r="I282" s="1215"/>
      <c r="J282" s="1215"/>
      <c r="K282" s="1215"/>
      <c r="L282" s="1215"/>
      <c r="M282" s="1215"/>
      <c r="N282" s="1215"/>
      <c r="O282" s="1215"/>
      <c r="P282" s="1215"/>
      <c r="Q282" s="1215"/>
      <c r="R282" s="1215"/>
      <c r="S282" s="1215"/>
      <c r="T282" s="1215"/>
      <c r="U282" s="1215"/>
      <c r="V282" s="1215"/>
      <c r="W282" s="1215"/>
      <c r="X282" s="1215"/>
      <c r="Y282" s="1215"/>
      <c r="Z282" s="1215"/>
      <c r="AA282" s="1215"/>
      <c r="AB282" s="1215"/>
      <c r="AC282" s="1215"/>
      <c r="AD282" s="1215"/>
      <c r="AE282" s="1215"/>
      <c r="AF282" s="1215"/>
      <c r="AG282" s="1215"/>
      <c r="AH282" s="1215"/>
      <c r="AI282" s="1215"/>
      <c r="AJ282" s="1215"/>
      <c r="AK282" s="1215"/>
      <c r="AL282" s="1215"/>
      <c r="AM282" s="1215"/>
      <c r="AN282" s="1215"/>
      <c r="AO282" s="1215"/>
      <c r="AP282" s="1215"/>
      <c r="AQ282" s="1215"/>
      <c r="AR282" s="1215"/>
      <c r="AS282" s="1215"/>
      <c r="AT282" s="1215"/>
      <c r="AU282" s="1215"/>
      <c r="AV282" s="1215"/>
      <c r="AW282" s="1215"/>
      <c r="AX282" s="1215"/>
      <c r="AY282" s="1215"/>
      <c r="AZ282" s="1215"/>
      <c r="BA282" s="1215"/>
      <c r="BB282" s="1215"/>
      <c r="BC282" s="1215"/>
      <c r="BD282" s="1215"/>
      <c r="BE282" s="1215"/>
      <c r="BF282" s="1215"/>
      <c r="BG282" s="1215"/>
      <c r="BH282" s="1215"/>
      <c r="BI282" s="116"/>
      <c r="BJ282" s="116"/>
    </row>
    <row r="283" spans="2:62" ht="15" customHeight="1">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16"/>
      <c r="BJ283" s="116"/>
    </row>
    <row r="284" spans="2:62" ht="15" customHeight="1">
      <c r="B284" s="190"/>
      <c r="C284" s="190"/>
      <c r="D284" s="190"/>
      <c r="E284" s="190"/>
      <c r="F284" s="190"/>
      <c r="G284" s="1423" t="s">
        <v>772</v>
      </c>
      <c r="H284" s="1424"/>
      <c r="I284" s="1424"/>
      <c r="J284" s="1424"/>
      <c r="K284" s="1424"/>
      <c r="L284" s="1424"/>
      <c r="M284" s="1424"/>
      <c r="N284" s="1424"/>
      <c r="O284" s="1424"/>
      <c r="P284" s="1425"/>
      <c r="Q284" s="1423" t="s">
        <v>1135</v>
      </c>
      <c r="R284" s="1424"/>
      <c r="S284" s="1424"/>
      <c r="T284" s="1424"/>
      <c r="U284" s="1424"/>
      <c r="V284" s="1424"/>
      <c r="W284" s="1424"/>
      <c r="X284" s="1424"/>
      <c r="Y284" s="1424"/>
      <c r="Z284" s="1424"/>
      <c r="AA284" s="1424"/>
      <c r="AB284" s="1424"/>
      <c r="AC284" s="1424"/>
      <c r="AD284" s="1424"/>
      <c r="AE284" s="1424"/>
      <c r="AF284" s="1424"/>
      <c r="AG284" s="1424"/>
      <c r="AH284" s="1424"/>
      <c r="AI284" s="1424"/>
      <c r="AJ284" s="1424"/>
      <c r="AK284" s="1424"/>
      <c r="AL284" s="1425"/>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16"/>
      <c r="BJ284" s="116"/>
    </row>
    <row r="285" spans="2:62" ht="15" customHeight="1">
      <c r="B285" s="190"/>
      <c r="C285" s="190"/>
      <c r="D285" s="190"/>
      <c r="E285" s="190"/>
      <c r="F285" s="190"/>
      <c r="G285" s="986"/>
      <c r="H285" s="1291"/>
      <c r="I285" s="1291"/>
      <c r="J285" s="1291"/>
      <c r="K285" s="1291"/>
      <c r="L285" s="1291"/>
      <c r="M285" s="1291"/>
      <c r="N285" s="1291"/>
      <c r="O285" s="1291"/>
      <c r="P285" s="1429"/>
      <c r="Q285" s="986"/>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429"/>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16"/>
      <c r="BJ285" s="116"/>
    </row>
    <row r="286" spans="2:62" ht="15" customHeight="1">
      <c r="B286" s="190"/>
      <c r="C286" s="190"/>
      <c r="D286" s="190"/>
      <c r="E286" s="185"/>
      <c r="F286" s="185"/>
      <c r="G286" s="366"/>
      <c r="H286" s="185"/>
      <c r="I286" s="185"/>
      <c r="J286" s="185"/>
      <c r="K286" s="185"/>
      <c r="L286" s="185"/>
      <c r="M286" s="185"/>
      <c r="N286" s="185"/>
      <c r="O286" s="185"/>
      <c r="P286" s="453"/>
      <c r="Q286" s="366"/>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453"/>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16"/>
      <c r="BJ286" s="116"/>
    </row>
    <row r="287" spans="2:62" ht="15" customHeight="1">
      <c r="B287" s="190"/>
      <c r="C287" s="190"/>
      <c r="D287" s="190"/>
      <c r="E287" s="185"/>
      <c r="F287" s="185"/>
      <c r="G287" s="400"/>
      <c r="H287" s="266"/>
      <c r="I287" s="266"/>
      <c r="J287" s="266"/>
      <c r="K287" s="266"/>
      <c r="L287" s="266"/>
      <c r="M287" s="266"/>
      <c r="N287" s="185"/>
      <c r="O287" s="185"/>
      <c r="P287" s="453"/>
      <c r="Q287" s="366" t="s">
        <v>1136</v>
      </c>
      <c r="R287" s="185"/>
      <c r="S287" s="185"/>
      <c r="T287" s="185"/>
      <c r="U287" s="185"/>
      <c r="V287" s="185"/>
      <c r="W287" s="185"/>
      <c r="X287" s="185"/>
      <c r="Y287" s="185"/>
      <c r="Z287" s="185"/>
      <c r="AA287" s="185"/>
      <c r="AB287" s="185"/>
      <c r="AC287" s="185"/>
      <c r="AD287" s="185"/>
      <c r="AE287" s="185"/>
      <c r="AF287" s="396"/>
      <c r="AG287" s="266"/>
      <c r="AH287" s="266"/>
      <c r="AI287" s="266"/>
      <c r="AJ287" s="266"/>
      <c r="AK287" s="266"/>
      <c r="AL287" s="319"/>
      <c r="AM287" s="185"/>
      <c r="AN287" s="185"/>
      <c r="AO287" s="185"/>
      <c r="AP287" s="185"/>
      <c r="AQ287" s="185"/>
      <c r="AR287" s="185"/>
      <c r="AS287" s="185"/>
      <c r="AT287" s="185"/>
      <c r="AU287" s="190"/>
      <c r="AV287" s="190"/>
      <c r="AW287" s="190"/>
      <c r="AX287" s="190"/>
      <c r="AY287" s="190"/>
      <c r="AZ287" s="190"/>
      <c r="BA287" s="190"/>
      <c r="BB287" s="190"/>
      <c r="BC287" s="190"/>
      <c r="BD287" s="190"/>
      <c r="BE287" s="190"/>
      <c r="BF287" s="190"/>
      <c r="BG287" s="190"/>
      <c r="BH287" s="190"/>
      <c r="BI287" s="116"/>
      <c r="BJ287" s="116"/>
    </row>
    <row r="288" spans="2:62" ht="15" customHeight="1">
      <c r="B288" s="190"/>
      <c r="C288" s="190"/>
      <c r="D288" s="190"/>
      <c r="E288" s="185"/>
      <c r="F288" s="185"/>
      <c r="G288" s="318"/>
      <c r="H288" s="266"/>
      <c r="I288" s="266"/>
      <c r="J288" s="266"/>
      <c r="K288" s="266"/>
      <c r="L288" s="266"/>
      <c r="M288" s="266"/>
      <c r="N288" s="185"/>
      <c r="O288" s="185"/>
      <c r="P288" s="453"/>
      <c r="Q288" s="366"/>
      <c r="R288" s="185"/>
      <c r="S288" s="185"/>
      <c r="T288" s="185"/>
      <c r="U288" s="185"/>
      <c r="V288" s="185"/>
      <c r="W288" s="185"/>
      <c r="X288" s="185"/>
      <c r="Y288" s="185"/>
      <c r="Z288" s="185"/>
      <c r="AA288" s="185"/>
      <c r="AB288" s="185"/>
      <c r="AC288" s="185"/>
      <c r="AD288" s="185"/>
      <c r="AE288" s="185"/>
      <c r="AF288" s="266"/>
      <c r="AG288" s="266"/>
      <c r="AH288" s="266"/>
      <c r="AI288" s="266"/>
      <c r="AJ288" s="266"/>
      <c r="AK288" s="266"/>
      <c r="AL288" s="319"/>
      <c r="AM288" s="185"/>
      <c r="AN288" s="185"/>
      <c r="AO288" s="185"/>
      <c r="AP288" s="185"/>
      <c r="AQ288" s="185"/>
      <c r="AR288" s="185"/>
      <c r="AS288" s="185"/>
      <c r="AT288" s="185"/>
      <c r="AU288" s="190"/>
      <c r="AV288" s="190"/>
      <c r="AW288" s="190"/>
      <c r="AX288" s="190"/>
      <c r="AY288" s="190"/>
      <c r="AZ288" s="190"/>
      <c r="BA288" s="190"/>
      <c r="BB288" s="190"/>
      <c r="BC288" s="190"/>
      <c r="BD288" s="190"/>
      <c r="BE288" s="190"/>
      <c r="BF288" s="190"/>
      <c r="BG288" s="190"/>
      <c r="BH288" s="190"/>
      <c r="BI288" s="116"/>
      <c r="BJ288" s="116"/>
    </row>
    <row r="289" spans="2:62" ht="15" customHeight="1">
      <c r="B289" s="190"/>
      <c r="C289" s="190"/>
      <c r="D289" s="190"/>
      <c r="E289" s="185"/>
      <c r="F289" s="185"/>
      <c r="G289" s="318"/>
      <c r="H289" s="266"/>
      <c r="I289" s="266"/>
      <c r="J289" s="266"/>
      <c r="K289" s="266"/>
      <c r="L289" s="266"/>
      <c r="M289" s="266"/>
      <c r="N289" s="185"/>
      <c r="O289" s="185"/>
      <c r="P289" s="453"/>
      <c r="Q289" s="366" t="s">
        <v>1137</v>
      </c>
      <c r="R289" s="185"/>
      <c r="S289" s="185"/>
      <c r="T289" s="185"/>
      <c r="U289" s="185"/>
      <c r="V289" s="185"/>
      <c r="W289" s="185"/>
      <c r="X289" s="185"/>
      <c r="Y289" s="185"/>
      <c r="Z289" s="185"/>
      <c r="AA289" s="185"/>
      <c r="AB289" s="185"/>
      <c r="AC289" s="185"/>
      <c r="AD289" s="185"/>
      <c r="AE289" s="185"/>
      <c r="AF289" s="266"/>
      <c r="AG289" s="266"/>
      <c r="AH289" s="266"/>
      <c r="AI289" s="266"/>
      <c r="AJ289" s="266"/>
      <c r="AK289" s="266"/>
      <c r="AL289" s="319"/>
      <c r="AM289" s="185"/>
      <c r="AN289" s="185"/>
      <c r="AO289" s="185"/>
      <c r="AP289" s="185"/>
      <c r="AQ289" s="185"/>
      <c r="AR289" s="185"/>
      <c r="AS289" s="185"/>
      <c r="AT289" s="185"/>
      <c r="AU289" s="190"/>
      <c r="AV289" s="190"/>
      <c r="AW289" s="190"/>
      <c r="AX289" s="190"/>
      <c r="AY289" s="190"/>
      <c r="AZ289" s="190"/>
      <c r="BA289" s="190"/>
      <c r="BB289" s="190"/>
      <c r="BC289" s="190"/>
      <c r="BD289" s="190"/>
      <c r="BE289" s="190"/>
      <c r="BF289" s="190"/>
      <c r="BG289" s="190"/>
      <c r="BH289" s="190"/>
      <c r="BI289" s="116"/>
      <c r="BJ289" s="116"/>
    </row>
    <row r="290" spans="2:62" ht="15" customHeight="1">
      <c r="B290" s="190"/>
      <c r="C290" s="190"/>
      <c r="D290" s="190"/>
      <c r="E290" s="185"/>
      <c r="F290" s="185"/>
      <c r="G290" s="318"/>
      <c r="H290" s="266"/>
      <c r="I290" s="266"/>
      <c r="J290" s="266"/>
      <c r="K290" s="1227" t="s">
        <v>856</v>
      </c>
      <c r="L290" s="1227"/>
      <c r="M290" s="266"/>
      <c r="N290" s="185"/>
      <c r="O290" s="185"/>
      <c r="P290" s="453"/>
      <c r="Q290" s="366"/>
      <c r="R290" s="185"/>
      <c r="S290" s="185"/>
      <c r="T290" s="185"/>
      <c r="U290" s="185"/>
      <c r="V290" s="185"/>
      <c r="W290" s="185"/>
      <c r="X290" s="185"/>
      <c r="Y290" s="185"/>
      <c r="Z290" s="185"/>
      <c r="AA290" s="185"/>
      <c r="AB290" s="185"/>
      <c r="AC290" s="185"/>
      <c r="AD290" s="185"/>
      <c r="AE290" s="185"/>
      <c r="AF290" s="266"/>
      <c r="AG290" s="266"/>
      <c r="AH290" s="266"/>
      <c r="AI290" s="266"/>
      <c r="AJ290" s="266"/>
      <c r="AK290" s="266"/>
      <c r="AL290" s="319"/>
      <c r="AM290" s="185"/>
      <c r="AN290" s="185"/>
      <c r="AO290" s="185"/>
      <c r="AP290" s="185"/>
      <c r="AQ290" s="185"/>
      <c r="AR290" s="185"/>
      <c r="AS290" s="185"/>
      <c r="AT290" s="185"/>
      <c r="AU290" s="190"/>
      <c r="AV290" s="190"/>
      <c r="AW290" s="190"/>
      <c r="AX290" s="190"/>
      <c r="AY290" s="190"/>
      <c r="AZ290" s="190"/>
      <c r="BA290" s="190"/>
      <c r="BB290" s="190"/>
      <c r="BC290" s="190"/>
      <c r="BD290" s="190"/>
      <c r="BE290" s="190"/>
      <c r="BF290" s="190"/>
      <c r="BG290" s="190"/>
      <c r="BH290" s="190"/>
      <c r="BI290" s="116"/>
      <c r="BJ290" s="116"/>
    </row>
    <row r="291" spans="2:62" ht="15" customHeight="1">
      <c r="B291" s="190"/>
      <c r="C291" s="190"/>
      <c r="D291" s="190"/>
      <c r="E291" s="185"/>
      <c r="F291" s="185"/>
      <c r="G291" s="318"/>
      <c r="H291" s="266"/>
      <c r="I291" s="266"/>
      <c r="J291" s="266"/>
      <c r="K291" s="1227"/>
      <c r="L291" s="1227"/>
      <c r="M291" s="266"/>
      <c r="N291" s="185"/>
      <c r="O291" s="185"/>
      <c r="P291" s="453"/>
      <c r="Q291" s="366" t="s">
        <v>857</v>
      </c>
      <c r="R291" s="185"/>
      <c r="S291" s="185"/>
      <c r="T291" s="185"/>
      <c r="U291" s="185"/>
      <c r="V291" s="185"/>
      <c r="W291" s="185"/>
      <c r="X291" s="185"/>
      <c r="Y291" s="185"/>
      <c r="Z291" s="185"/>
      <c r="AA291" s="185"/>
      <c r="AB291" s="185"/>
      <c r="AC291" s="185"/>
      <c r="AD291" s="185"/>
      <c r="AE291" s="185"/>
      <c r="AF291" s="266"/>
      <c r="AG291" s="266"/>
      <c r="AH291" s="266"/>
      <c r="AI291" s="266"/>
      <c r="AJ291" s="266"/>
      <c r="AK291" s="266"/>
      <c r="AL291" s="319"/>
      <c r="AM291" s="185"/>
      <c r="AN291" s="185"/>
      <c r="AO291" s="185"/>
      <c r="AP291" s="185"/>
      <c r="AQ291" s="185"/>
      <c r="AR291" s="185"/>
      <c r="AS291" s="185"/>
      <c r="AT291" s="185"/>
      <c r="AU291" s="190"/>
      <c r="AV291" s="190"/>
      <c r="AW291" s="190"/>
      <c r="AX291" s="190"/>
      <c r="AY291" s="190"/>
      <c r="AZ291" s="190"/>
      <c r="BA291" s="190"/>
      <c r="BB291" s="190"/>
      <c r="BC291" s="190"/>
      <c r="BD291" s="190"/>
      <c r="BE291" s="190"/>
      <c r="BF291" s="190"/>
      <c r="BG291" s="190"/>
      <c r="BH291" s="190"/>
      <c r="BI291" s="116"/>
      <c r="BJ291" s="116"/>
    </row>
    <row r="292" spans="2:62" ht="15" customHeight="1">
      <c r="B292" s="190"/>
      <c r="C292" s="190"/>
      <c r="D292" s="190"/>
      <c r="E292" s="185"/>
      <c r="F292" s="185"/>
      <c r="G292" s="318"/>
      <c r="H292" s="266"/>
      <c r="I292" s="266"/>
      <c r="J292" s="266"/>
      <c r="K292" s="266"/>
      <c r="L292" s="266"/>
      <c r="M292" s="266"/>
      <c r="N292" s="185"/>
      <c r="O292" s="185"/>
      <c r="P292" s="453"/>
      <c r="Q292" s="366"/>
      <c r="R292" s="185"/>
      <c r="S292" s="185"/>
      <c r="T292" s="185"/>
      <c r="U292" s="185"/>
      <c r="V292" s="185"/>
      <c r="W292" s="185"/>
      <c r="X292" s="185"/>
      <c r="Y292" s="185"/>
      <c r="Z292" s="185"/>
      <c r="AA292" s="185"/>
      <c r="AB292" s="185"/>
      <c r="AC292" s="185"/>
      <c r="AD292" s="185"/>
      <c r="AE292" s="185"/>
      <c r="AF292" s="266"/>
      <c r="AG292" s="266"/>
      <c r="AH292" s="266"/>
      <c r="AI292" s="266"/>
      <c r="AJ292" s="266"/>
      <c r="AK292" s="266"/>
      <c r="AL292" s="319"/>
      <c r="AM292" s="185"/>
      <c r="AN292" s="185"/>
      <c r="AO292" s="185"/>
      <c r="AP292" s="185"/>
      <c r="AQ292" s="185"/>
      <c r="AR292" s="185"/>
      <c r="AS292" s="185"/>
      <c r="AT292" s="185"/>
      <c r="AU292" s="190"/>
      <c r="AV292" s="190"/>
      <c r="AW292" s="190"/>
      <c r="AX292" s="190"/>
      <c r="AY292" s="190"/>
      <c r="AZ292" s="190"/>
      <c r="BA292" s="190"/>
      <c r="BB292" s="190"/>
      <c r="BC292" s="190"/>
      <c r="BD292" s="190"/>
      <c r="BE292" s="190"/>
      <c r="BF292" s="190"/>
      <c r="BG292" s="190"/>
      <c r="BH292" s="190"/>
      <c r="BI292" s="116"/>
      <c r="BJ292" s="116"/>
    </row>
    <row r="293" spans="2:62" ht="15" customHeight="1">
      <c r="B293" s="190"/>
      <c r="C293" s="190"/>
      <c r="D293" s="190"/>
      <c r="E293" s="185"/>
      <c r="F293" s="185"/>
      <c r="G293" s="318"/>
      <c r="H293" s="266"/>
      <c r="I293" s="266"/>
      <c r="J293" s="266"/>
      <c r="K293" s="266"/>
      <c r="L293" s="266"/>
      <c r="M293" s="266"/>
      <c r="N293" s="185"/>
      <c r="O293" s="185"/>
      <c r="P293" s="453"/>
      <c r="Q293" s="366" t="s">
        <v>858</v>
      </c>
      <c r="R293" s="185"/>
      <c r="S293" s="185"/>
      <c r="T293" s="185"/>
      <c r="U293" s="185"/>
      <c r="V293" s="185"/>
      <c r="W293" s="185"/>
      <c r="X293" s="185"/>
      <c r="Y293" s="185"/>
      <c r="Z293" s="185"/>
      <c r="AA293" s="185"/>
      <c r="AB293" s="185"/>
      <c r="AC293" s="185"/>
      <c r="AD293" s="185"/>
      <c r="AE293" s="185"/>
      <c r="AF293" s="266"/>
      <c r="AG293" s="266"/>
      <c r="AH293" s="266"/>
      <c r="AI293" s="266"/>
      <c r="AJ293" s="266"/>
      <c r="AK293" s="266"/>
      <c r="AL293" s="319"/>
      <c r="AM293" s="185"/>
      <c r="AN293" s="185"/>
      <c r="AO293" s="185"/>
      <c r="AP293" s="185"/>
      <c r="AQ293" s="185"/>
      <c r="AR293" s="185"/>
      <c r="AS293" s="185"/>
      <c r="AT293" s="185"/>
      <c r="AU293" s="190"/>
      <c r="AV293" s="190"/>
      <c r="AW293" s="190"/>
      <c r="AX293" s="190"/>
      <c r="AY293" s="190"/>
      <c r="AZ293" s="190"/>
      <c r="BA293" s="190"/>
      <c r="BB293" s="190"/>
      <c r="BC293" s="190"/>
      <c r="BD293" s="190"/>
      <c r="BE293" s="190"/>
      <c r="BF293" s="190"/>
      <c r="BG293" s="190"/>
      <c r="BH293" s="190"/>
      <c r="BI293" s="116"/>
      <c r="BJ293" s="116"/>
    </row>
    <row r="294" spans="2:62" ht="15" customHeight="1">
      <c r="B294" s="190"/>
      <c r="C294" s="190"/>
      <c r="D294" s="190"/>
      <c r="E294" s="185"/>
      <c r="F294" s="185"/>
      <c r="G294" s="318"/>
      <c r="H294" s="266"/>
      <c r="I294" s="266"/>
      <c r="J294" s="266"/>
      <c r="K294" s="266"/>
      <c r="L294" s="266"/>
      <c r="M294" s="266"/>
      <c r="N294" s="185"/>
      <c r="O294" s="185"/>
      <c r="P294" s="453"/>
      <c r="Q294" s="366"/>
      <c r="R294" s="185"/>
      <c r="S294" s="185"/>
      <c r="T294" s="185"/>
      <c r="U294" s="185"/>
      <c r="V294" s="185"/>
      <c r="W294" s="185"/>
      <c r="X294" s="185"/>
      <c r="Y294" s="185"/>
      <c r="Z294" s="185"/>
      <c r="AA294" s="185"/>
      <c r="AB294" s="185"/>
      <c r="AC294" s="185"/>
      <c r="AD294" s="185"/>
      <c r="AE294" s="185"/>
      <c r="AF294" s="266"/>
      <c r="AG294" s="266"/>
      <c r="AH294" s="266"/>
      <c r="AI294" s="266"/>
      <c r="AJ294" s="266"/>
      <c r="AK294" s="266"/>
      <c r="AL294" s="319"/>
      <c r="AM294" s="185"/>
      <c r="AN294" s="185"/>
      <c r="AO294" s="185"/>
      <c r="AP294" s="185"/>
      <c r="AQ294" s="185"/>
      <c r="AR294" s="185"/>
      <c r="AS294" s="185"/>
      <c r="AT294" s="185"/>
      <c r="AU294" s="190"/>
      <c r="AV294" s="190"/>
      <c r="AW294" s="190"/>
      <c r="AX294" s="190"/>
      <c r="AY294" s="190"/>
      <c r="AZ294" s="190"/>
      <c r="BA294" s="190"/>
      <c r="BB294" s="190"/>
      <c r="BC294" s="190"/>
      <c r="BD294" s="190"/>
      <c r="BE294" s="190"/>
      <c r="BF294" s="190"/>
      <c r="BG294" s="190"/>
      <c r="BH294" s="190"/>
      <c r="BI294" s="116"/>
      <c r="BJ294" s="116"/>
    </row>
    <row r="295" spans="2:62" ht="15" customHeight="1">
      <c r="B295" s="190"/>
      <c r="C295" s="190"/>
      <c r="D295" s="190"/>
      <c r="E295" s="185"/>
      <c r="F295" s="185"/>
      <c r="G295" s="318"/>
      <c r="H295" s="266"/>
      <c r="I295" s="266"/>
      <c r="J295" s="266"/>
      <c r="K295" s="266"/>
      <c r="L295" s="266"/>
      <c r="M295" s="266"/>
      <c r="N295" s="185"/>
      <c r="O295" s="185"/>
      <c r="P295" s="453"/>
      <c r="Q295" s="366" t="s">
        <v>859</v>
      </c>
      <c r="R295" s="185"/>
      <c r="S295" s="185"/>
      <c r="T295" s="185"/>
      <c r="U295" s="185"/>
      <c r="V295" s="185"/>
      <c r="W295" s="185"/>
      <c r="X295" s="185"/>
      <c r="Y295" s="185"/>
      <c r="Z295" s="185"/>
      <c r="AA295" s="185"/>
      <c r="AB295" s="185"/>
      <c r="AC295" s="185"/>
      <c r="AD295" s="185"/>
      <c r="AE295" s="185"/>
      <c r="AF295" s="266"/>
      <c r="AG295" s="266"/>
      <c r="AH295" s="266"/>
      <c r="AI295" s="266"/>
      <c r="AJ295" s="266"/>
      <c r="AK295" s="266"/>
      <c r="AL295" s="319"/>
      <c r="AM295" s="185"/>
      <c r="AN295" s="185"/>
      <c r="AO295" s="185"/>
      <c r="AP295" s="185"/>
      <c r="AQ295" s="185"/>
      <c r="AR295" s="185"/>
      <c r="AS295" s="185"/>
      <c r="AT295" s="185"/>
      <c r="AU295" s="190"/>
      <c r="AV295" s="190"/>
      <c r="AW295" s="190"/>
      <c r="AX295" s="190"/>
      <c r="AY295" s="190"/>
      <c r="AZ295" s="190"/>
      <c r="BA295" s="190"/>
      <c r="BB295" s="190"/>
      <c r="BC295" s="190"/>
      <c r="BD295" s="190"/>
      <c r="BE295" s="190"/>
      <c r="BF295" s="190"/>
      <c r="BG295" s="190"/>
      <c r="BH295" s="190"/>
      <c r="BI295" s="116"/>
      <c r="BJ295" s="116"/>
    </row>
    <row r="296" spans="2:62" ht="15" customHeight="1">
      <c r="B296" s="190"/>
      <c r="C296" s="190"/>
      <c r="D296" s="190"/>
      <c r="E296" s="185"/>
      <c r="F296" s="185"/>
      <c r="G296" s="313"/>
      <c r="H296" s="314"/>
      <c r="I296" s="314"/>
      <c r="J296" s="314"/>
      <c r="K296" s="314"/>
      <c r="L296" s="314"/>
      <c r="M296" s="314"/>
      <c r="N296" s="454"/>
      <c r="O296" s="454"/>
      <c r="P296" s="455"/>
      <c r="Q296" s="456"/>
      <c r="R296" s="454"/>
      <c r="S296" s="454"/>
      <c r="T296" s="454"/>
      <c r="U296" s="454"/>
      <c r="V296" s="454"/>
      <c r="W296" s="454"/>
      <c r="X296" s="454"/>
      <c r="Y296" s="454"/>
      <c r="Z296" s="454"/>
      <c r="AA296" s="454"/>
      <c r="AB296" s="454"/>
      <c r="AC296" s="454"/>
      <c r="AD296" s="454"/>
      <c r="AE296" s="454"/>
      <c r="AF296" s="314"/>
      <c r="AG296" s="314"/>
      <c r="AH296" s="314"/>
      <c r="AI296" s="314"/>
      <c r="AJ296" s="314"/>
      <c r="AK296" s="314"/>
      <c r="AL296" s="315"/>
      <c r="AM296" s="185"/>
      <c r="AN296" s="185"/>
      <c r="AO296" s="185"/>
      <c r="AP296" s="185"/>
      <c r="AQ296" s="185"/>
      <c r="AR296" s="185"/>
      <c r="AS296" s="185"/>
      <c r="AT296" s="185"/>
      <c r="AU296" s="190"/>
      <c r="AV296" s="190"/>
      <c r="AW296" s="190"/>
      <c r="AX296" s="190"/>
      <c r="AY296" s="190"/>
      <c r="AZ296" s="190"/>
      <c r="BA296" s="190"/>
      <c r="BB296" s="190"/>
      <c r="BC296" s="190"/>
      <c r="BD296" s="190"/>
      <c r="BE296" s="190"/>
      <c r="BF296" s="190"/>
      <c r="BG296" s="190"/>
      <c r="BH296" s="190"/>
      <c r="BI296" s="116"/>
      <c r="BJ296" s="116"/>
    </row>
    <row r="297" spans="2:62" ht="15" customHeight="1">
      <c r="B297" s="190"/>
      <c r="C297" s="190"/>
      <c r="D297" s="190"/>
      <c r="E297" s="185"/>
      <c r="F297" s="185"/>
      <c r="G297" s="185"/>
      <c r="H297" s="190"/>
      <c r="I297" s="190"/>
      <c r="J297" s="190"/>
      <c r="K297" s="190"/>
      <c r="L297" s="185"/>
      <c r="M297" s="185"/>
      <c r="N297" s="185"/>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16"/>
      <c r="BJ297" s="116"/>
    </row>
    <row r="298" spans="2:62" ht="15" customHeight="1">
      <c r="B298" s="190"/>
      <c r="C298" s="190"/>
      <c r="D298" s="190"/>
      <c r="E298" s="190"/>
      <c r="F298" s="190"/>
      <c r="G298" s="457" t="s">
        <v>1138</v>
      </c>
      <c r="H298" s="357"/>
      <c r="I298" s="357"/>
      <c r="J298" s="357"/>
      <c r="K298" s="357"/>
      <c r="L298" s="357"/>
      <c r="M298" s="357"/>
      <c r="N298" s="357"/>
      <c r="O298" s="357"/>
      <c r="P298" s="357"/>
      <c r="Q298" s="357"/>
      <c r="R298" s="357"/>
      <c r="S298" s="357"/>
      <c r="T298" s="357"/>
      <c r="U298" s="357"/>
      <c r="V298" s="357"/>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190"/>
      <c r="AU298" s="190"/>
      <c r="AV298" s="190"/>
      <c r="AW298" s="190"/>
      <c r="AX298" s="190"/>
      <c r="AY298" s="190"/>
      <c r="AZ298" s="190"/>
      <c r="BA298" s="190"/>
      <c r="BB298" s="190"/>
      <c r="BC298" s="190"/>
      <c r="BD298" s="190"/>
      <c r="BE298" s="190"/>
      <c r="BF298" s="190"/>
      <c r="BG298" s="190"/>
      <c r="BH298" s="190"/>
      <c r="BI298" s="116"/>
      <c r="BJ298" s="116"/>
    </row>
    <row r="299" spans="2:62" ht="15" customHeight="1">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16"/>
      <c r="BJ299" s="116"/>
    </row>
    <row r="300" spans="2:62" ht="15" customHeight="1">
      <c r="B300" s="190"/>
      <c r="C300" s="190"/>
      <c r="D300" s="190"/>
      <c r="E300" s="190"/>
      <c r="F300" s="190"/>
      <c r="G300" s="1722" t="str">
        <f>IF(ISBLANK('02入力票（その２）'!$G$168),"年　　　月　　　日",'02入力票（その２）'!$G$168)</f>
        <v>年　　　月　　　日</v>
      </c>
      <c r="H300" s="1722"/>
      <c r="I300" s="1722"/>
      <c r="J300" s="1722"/>
      <c r="K300" s="1722"/>
      <c r="L300" s="1722"/>
      <c r="M300" s="1722"/>
      <c r="N300" s="1722"/>
      <c r="O300" s="1722"/>
      <c r="P300" s="1722"/>
      <c r="Q300" s="1722"/>
      <c r="R300" s="1722"/>
      <c r="S300" s="45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16"/>
      <c r="BJ300" s="116"/>
    </row>
    <row r="301" spans="2:62" ht="15" customHeight="1">
      <c r="B301" s="190"/>
      <c r="C301" s="190"/>
      <c r="D301" s="190"/>
      <c r="E301" s="190"/>
      <c r="F301" s="190"/>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16"/>
      <c r="BJ301" s="116"/>
    </row>
    <row r="302" spans="2:62" ht="15" customHeight="1">
      <c r="B302" s="190"/>
      <c r="C302" s="190"/>
      <c r="D302" s="190"/>
      <c r="E302" s="190"/>
      <c r="F302" s="190"/>
      <c r="G302" s="1217" t="str">
        <f>VLOOKUP($R$111,$C$342:$D$354,2,FALSE)</f>
        <v>　　　</v>
      </c>
      <c r="H302" s="1218"/>
      <c r="I302" s="1218"/>
      <c r="J302" s="1218"/>
      <c r="K302" s="1218"/>
      <c r="L302" s="1218"/>
      <c r="M302" s="1218"/>
      <c r="N302" s="1218"/>
      <c r="O302" s="1218"/>
      <c r="P302" s="1218"/>
      <c r="Q302" s="1218"/>
      <c r="R302" s="1218"/>
      <c r="S302" s="1218"/>
      <c r="T302" s="1218"/>
      <c r="U302" s="1218"/>
      <c r="V302" s="1218"/>
      <c r="W302" s="1218"/>
      <c r="X302" s="1218"/>
      <c r="Y302" s="1173" t="s">
        <v>679</v>
      </c>
      <c r="Z302" s="1173"/>
      <c r="AA302" s="1102"/>
      <c r="AB302" s="221"/>
      <c r="AC302" s="221"/>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16"/>
      <c r="BJ302" s="116"/>
    </row>
    <row r="303" spans="2:62" ht="15" customHeight="1">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16"/>
      <c r="BJ303" s="116"/>
    </row>
    <row r="304" spans="2:62" ht="15" customHeight="1">
      <c r="B304" s="190"/>
      <c r="C304" s="190"/>
      <c r="D304" s="190"/>
      <c r="E304" s="190"/>
      <c r="F304" s="267"/>
      <c r="G304" s="190"/>
      <c r="H304" s="190"/>
      <c r="I304" s="256"/>
      <c r="J304" s="1098" t="s">
        <v>44</v>
      </c>
      <c r="K304" s="1098"/>
      <c r="L304" s="1098"/>
      <c r="M304" s="1098"/>
      <c r="N304" s="1098"/>
      <c r="O304" s="252"/>
      <c r="P304" s="252"/>
      <c r="Q304" s="252" t="str">
        <f>CONCATENATE(P121,"　",AQ121)</f>
        <v>※　選択してください。　</v>
      </c>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21"/>
      <c r="AO304" s="221"/>
      <c r="AP304" s="221"/>
      <c r="AQ304" s="190"/>
      <c r="AR304" s="190"/>
      <c r="AS304" s="190"/>
      <c r="AT304" s="190"/>
      <c r="AU304" s="190"/>
      <c r="AV304" s="190"/>
      <c r="AW304" s="190"/>
      <c r="AX304" s="190"/>
      <c r="AY304" s="190"/>
      <c r="AZ304" s="190"/>
      <c r="BA304" s="190"/>
      <c r="BB304" s="190"/>
      <c r="BC304" s="190"/>
      <c r="BD304" s="190"/>
      <c r="BE304" s="190"/>
      <c r="BF304" s="190"/>
      <c r="BG304" s="190"/>
      <c r="BH304" s="190"/>
      <c r="BI304" s="116"/>
      <c r="BJ304" s="116"/>
    </row>
    <row r="305" spans="2:62" ht="15" customHeight="1">
      <c r="B305" s="190"/>
      <c r="C305" s="190"/>
      <c r="D305" s="190"/>
      <c r="E305" s="190"/>
      <c r="F305" s="267"/>
      <c r="G305" s="190"/>
      <c r="H305" s="190"/>
      <c r="I305" s="190"/>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21"/>
      <c r="AO305" s="221"/>
      <c r="AP305" s="221"/>
      <c r="AQ305" s="190"/>
      <c r="AR305" s="190"/>
      <c r="AS305" s="190"/>
      <c r="AT305" s="190"/>
      <c r="AU305" s="190"/>
      <c r="AV305" s="190"/>
      <c r="AW305" s="190"/>
      <c r="AX305" s="190"/>
      <c r="AY305" s="190"/>
      <c r="AZ305" s="190"/>
      <c r="BA305" s="190"/>
      <c r="BB305" s="190"/>
      <c r="BC305" s="190"/>
      <c r="BD305" s="190"/>
      <c r="BE305" s="190"/>
      <c r="BF305" s="190"/>
      <c r="BG305" s="190"/>
      <c r="BH305" s="190"/>
      <c r="BI305" s="116"/>
      <c r="BJ305" s="116"/>
    </row>
    <row r="306" spans="2:62" ht="15" customHeight="1">
      <c r="B306" s="190"/>
      <c r="C306" s="190"/>
      <c r="D306" s="190"/>
      <c r="E306" s="190"/>
      <c r="F306" s="267"/>
      <c r="G306" s="190"/>
      <c r="H306" s="190"/>
      <c r="I306" s="190"/>
      <c r="J306" s="1098" t="s">
        <v>611</v>
      </c>
      <c r="K306" s="1098"/>
      <c r="L306" s="1098"/>
      <c r="M306" s="1098"/>
      <c r="N306" s="1098"/>
      <c r="O306" s="252"/>
      <c r="P306" s="252"/>
      <c r="Q306" s="252" t="str">
        <f>P124</f>
        <v/>
      </c>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21"/>
      <c r="AO306" s="221"/>
      <c r="AP306" s="221"/>
      <c r="AQ306" s="190"/>
      <c r="AR306" s="190"/>
      <c r="AS306" s="190"/>
      <c r="AT306" s="190"/>
      <c r="AU306" s="190"/>
      <c r="AV306" s="190"/>
      <c r="AW306" s="190"/>
      <c r="AX306" s="190"/>
      <c r="AY306" s="190"/>
      <c r="AZ306" s="190"/>
      <c r="BA306" s="190"/>
      <c r="BB306" s="190"/>
      <c r="BC306" s="190"/>
      <c r="BD306" s="190"/>
      <c r="BE306" s="190"/>
      <c r="BF306" s="190"/>
      <c r="BG306" s="190"/>
      <c r="BH306" s="190"/>
      <c r="BI306" s="116"/>
      <c r="BJ306" s="116"/>
    </row>
    <row r="307" spans="2:62" ht="15" customHeight="1">
      <c r="B307" s="190"/>
      <c r="C307" s="190"/>
      <c r="D307" s="190"/>
      <c r="E307" s="190"/>
      <c r="F307" s="267"/>
      <c r="G307" s="190"/>
      <c r="H307" s="190"/>
      <c r="I307" s="190"/>
      <c r="J307" s="252"/>
      <c r="K307" s="252"/>
      <c r="L307" s="252"/>
      <c r="M307" s="252"/>
      <c r="N307" s="252"/>
      <c r="O307" s="252"/>
      <c r="P307" s="252"/>
      <c r="Q307" s="252" t="str">
        <f>P127</f>
        <v/>
      </c>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21"/>
      <c r="AO307" s="221"/>
      <c r="AP307" s="221"/>
      <c r="AQ307" s="190"/>
      <c r="AR307" s="190"/>
      <c r="AS307" s="190"/>
      <c r="AT307" s="190"/>
      <c r="AU307" s="190"/>
      <c r="AV307" s="190"/>
      <c r="AW307" s="190"/>
      <c r="AX307" s="190"/>
      <c r="AY307" s="190"/>
      <c r="AZ307" s="190"/>
      <c r="BA307" s="190"/>
      <c r="BB307" s="190"/>
      <c r="BC307" s="190"/>
      <c r="BD307" s="190"/>
      <c r="BE307" s="190"/>
      <c r="BF307" s="190"/>
      <c r="BG307" s="190"/>
      <c r="BH307" s="190"/>
      <c r="BI307" s="116"/>
      <c r="BJ307" s="116"/>
    </row>
    <row r="308" spans="2:62" ht="15" customHeight="1">
      <c r="B308" s="190"/>
      <c r="C308" s="190"/>
      <c r="D308" s="190"/>
      <c r="E308" s="190"/>
      <c r="F308" s="267"/>
      <c r="G308" s="190"/>
      <c r="H308" s="330"/>
      <c r="I308" s="330"/>
      <c r="J308" s="1098" t="s">
        <v>776</v>
      </c>
      <c r="K308" s="1098"/>
      <c r="L308" s="1098"/>
      <c r="M308" s="1098"/>
      <c r="N308" s="1098"/>
      <c r="O308" s="252"/>
      <c r="P308" s="252"/>
      <c r="Q308" s="252" t="str">
        <f>AC127</f>
        <v/>
      </c>
      <c r="R308" s="252"/>
      <c r="S308" s="252"/>
      <c r="T308" s="252"/>
      <c r="U308" s="252"/>
      <c r="V308" s="252"/>
      <c r="W308" s="252"/>
      <c r="X308" s="252"/>
      <c r="Y308" s="252"/>
      <c r="Z308" s="252"/>
      <c r="AA308" s="252"/>
      <c r="AB308" s="252"/>
      <c r="AC308" s="252"/>
      <c r="AD308" s="252"/>
      <c r="AE308" s="349" t="s">
        <v>777</v>
      </c>
      <c r="AF308" s="252"/>
      <c r="AG308" s="252"/>
      <c r="AH308" s="221"/>
      <c r="AI308" s="252"/>
      <c r="AJ308" s="252"/>
      <c r="AK308" s="252"/>
      <c r="AL308" s="252"/>
      <c r="AM308" s="252"/>
      <c r="AN308" s="221"/>
      <c r="AO308" s="221"/>
      <c r="AP308" s="221"/>
      <c r="AQ308" s="190"/>
      <c r="AR308" s="190"/>
      <c r="AS308" s="190"/>
      <c r="AT308" s="190"/>
      <c r="AU308" s="190"/>
      <c r="AV308" s="190"/>
      <c r="AW308" s="190"/>
      <c r="AX308" s="190"/>
      <c r="AY308" s="190"/>
      <c r="AZ308" s="190"/>
      <c r="BA308" s="190"/>
      <c r="BB308" s="190"/>
      <c r="BC308" s="190"/>
      <c r="BD308" s="190"/>
      <c r="BE308" s="190"/>
      <c r="BF308" s="190"/>
      <c r="BG308" s="190"/>
      <c r="BH308" s="190"/>
      <c r="BI308" s="116"/>
      <c r="BJ308" s="116"/>
    </row>
    <row r="309" spans="2:62" ht="15" customHeight="1">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16"/>
      <c r="BJ309" s="116"/>
    </row>
    <row r="310" spans="2:62" ht="15" customHeight="1">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16"/>
      <c r="BJ310" s="116"/>
    </row>
    <row r="311" spans="2:62" ht="15" customHeight="1">
      <c r="B311" s="190"/>
      <c r="C311" s="190"/>
      <c r="D311" s="304"/>
      <c r="E311" s="304"/>
      <c r="F311" s="304"/>
      <c r="G311" s="162" t="s">
        <v>778</v>
      </c>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190"/>
      <c r="AV311" s="190"/>
      <c r="AW311" s="190"/>
      <c r="AX311" s="190"/>
      <c r="AY311" s="190"/>
      <c r="AZ311" s="190"/>
      <c r="BA311" s="190"/>
      <c r="BB311" s="190"/>
      <c r="BC311" s="190"/>
      <c r="BD311" s="190"/>
      <c r="BE311" s="190"/>
      <c r="BF311" s="190"/>
      <c r="BG311" s="190"/>
      <c r="BH311" s="190"/>
      <c r="BI311" s="116"/>
      <c r="BJ311" s="116"/>
    </row>
    <row r="312" spans="2:62" ht="15" customHeight="1">
      <c r="B312" s="190"/>
      <c r="C312" s="190"/>
      <c r="D312" s="304"/>
      <c r="E312" s="304"/>
      <c r="F312" s="304"/>
      <c r="G312" s="357" t="s">
        <v>779</v>
      </c>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c r="AI312" s="304"/>
      <c r="AJ312" s="304"/>
      <c r="AK312" s="304"/>
      <c r="AL312" s="304"/>
      <c r="AM312" s="304"/>
      <c r="AN312" s="304"/>
      <c r="AO312" s="304"/>
      <c r="AP312" s="304"/>
      <c r="AQ312" s="304"/>
      <c r="AR312" s="304"/>
      <c r="AS312" s="304"/>
      <c r="AT312" s="304"/>
      <c r="AU312" s="190"/>
      <c r="AV312" s="190"/>
      <c r="AW312" s="190"/>
      <c r="AX312" s="190"/>
      <c r="AY312" s="190"/>
      <c r="AZ312" s="190"/>
      <c r="BA312" s="190"/>
      <c r="BB312" s="190"/>
      <c r="BC312" s="190"/>
      <c r="BD312" s="190"/>
      <c r="BE312" s="190"/>
      <c r="BF312" s="359" t="str">
        <f>R111</f>
        <v>　　　　　</v>
      </c>
      <c r="BG312" s="190"/>
      <c r="BH312" s="190"/>
      <c r="BI312" s="116"/>
      <c r="BJ312" s="116"/>
    </row>
    <row r="313" spans="2:62" ht="15" customHeight="1">
      <c r="B313" s="190"/>
      <c r="C313" s="190"/>
      <c r="D313" s="190"/>
      <c r="E313" s="190"/>
      <c r="F313" s="190"/>
      <c r="G313" s="357" t="s">
        <v>780</v>
      </c>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7"/>
      <c r="AD313" s="357"/>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221"/>
      <c r="AZ313" s="255"/>
      <c r="BA313" s="255"/>
      <c r="BB313" s="255"/>
      <c r="BC313" s="255"/>
      <c r="BD313" s="255"/>
      <c r="BE313" s="255"/>
      <c r="BF313" s="255"/>
      <c r="BG313" s="221"/>
      <c r="BH313" s="255"/>
      <c r="BI313" s="116"/>
      <c r="BJ313" s="116"/>
    </row>
    <row r="314" spans="2:62" ht="15" customHeight="1">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16"/>
      <c r="BJ314" s="116"/>
    </row>
    <row r="315" spans="2:62" ht="15" customHeight="1">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16"/>
      <c r="BJ315" s="116"/>
    </row>
    <row r="316" spans="2:62" ht="15" customHeight="1">
      <c r="B316" s="190"/>
      <c r="C316" s="190"/>
      <c r="D316" s="190"/>
      <c r="E316" s="647"/>
      <c r="F316" s="221"/>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c r="BC316" s="252"/>
      <c r="BD316" s="252"/>
      <c r="BE316" s="190"/>
      <c r="BF316" s="190"/>
      <c r="BG316" s="190"/>
      <c r="BH316" s="190"/>
      <c r="BI316" s="116"/>
      <c r="BJ316" s="116"/>
    </row>
    <row r="317" spans="2:62" ht="15" customHeight="1">
      <c r="B317" s="190"/>
      <c r="C317" s="190"/>
      <c r="D317" s="190"/>
      <c r="E317" s="647"/>
      <c r="F317" s="221"/>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c r="BC317" s="252"/>
      <c r="BD317" s="252"/>
      <c r="BE317" s="190"/>
      <c r="BF317" s="190"/>
      <c r="BG317" s="190"/>
      <c r="BH317" s="190"/>
      <c r="BI317" s="116"/>
      <c r="BJ317" s="116"/>
    </row>
    <row r="318" spans="2:62" ht="15" customHeight="1">
      <c r="B318" s="190"/>
      <c r="C318" s="190"/>
      <c r="D318" s="190"/>
      <c r="E318" s="647"/>
      <c r="F318" s="221"/>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c r="BC318" s="252"/>
      <c r="BD318" s="252"/>
      <c r="BE318" s="190"/>
      <c r="BF318" s="190"/>
      <c r="BG318" s="190"/>
      <c r="BH318" s="190"/>
      <c r="BI318" s="116"/>
      <c r="BJ318" s="116"/>
    </row>
    <row r="319" spans="2:62" ht="19.5" customHeight="1">
      <c r="B319" s="190"/>
      <c r="C319" s="190"/>
      <c r="D319" s="190"/>
      <c r="E319" s="647"/>
      <c r="F319" s="221"/>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c r="BC319" s="252"/>
      <c r="BD319" s="252"/>
      <c r="BE319" s="190"/>
      <c r="BF319" s="190"/>
      <c r="BG319" s="190"/>
      <c r="BH319" s="190"/>
      <c r="BI319" s="116"/>
      <c r="BJ319" s="116"/>
    </row>
    <row r="320" spans="2:62" ht="25.5" customHeight="1">
      <c r="B320" s="1215" t="s">
        <v>2257</v>
      </c>
      <c r="C320" s="1215"/>
      <c r="D320" s="1215"/>
      <c r="E320" s="1215"/>
      <c r="F320" s="1215"/>
      <c r="G320" s="1215"/>
      <c r="H320" s="1215"/>
      <c r="I320" s="1215"/>
      <c r="J320" s="1215"/>
      <c r="K320" s="1215"/>
      <c r="L320" s="1215"/>
      <c r="M320" s="1215"/>
      <c r="N320" s="1215"/>
      <c r="O320" s="1215"/>
      <c r="P320" s="1215"/>
      <c r="Q320" s="1215"/>
      <c r="R320" s="1215"/>
      <c r="S320" s="1215"/>
      <c r="T320" s="1215"/>
      <c r="U320" s="1215"/>
      <c r="V320" s="1215"/>
      <c r="W320" s="1215"/>
      <c r="X320" s="1215"/>
      <c r="Y320" s="1215"/>
      <c r="Z320" s="1215"/>
      <c r="AA320" s="1215"/>
      <c r="AB320" s="1215"/>
      <c r="AC320" s="1215"/>
      <c r="AD320" s="1215"/>
      <c r="AE320" s="1215"/>
      <c r="AF320" s="1215"/>
      <c r="AG320" s="1215"/>
      <c r="AH320" s="1215"/>
      <c r="AI320" s="1215"/>
      <c r="AJ320" s="1215"/>
      <c r="AK320" s="1215"/>
      <c r="AL320" s="1215"/>
      <c r="AM320" s="1215"/>
      <c r="AN320" s="1215"/>
      <c r="AO320" s="1215"/>
      <c r="AP320" s="1215"/>
      <c r="AQ320" s="1215"/>
      <c r="AR320" s="1215"/>
      <c r="AS320" s="1215"/>
      <c r="AT320" s="1215"/>
      <c r="AU320" s="1215"/>
      <c r="AV320" s="1215"/>
      <c r="AW320" s="1215"/>
      <c r="AX320" s="1215"/>
      <c r="AY320" s="1215"/>
      <c r="AZ320" s="1215"/>
      <c r="BA320" s="1215"/>
      <c r="BB320" s="1215"/>
      <c r="BC320" s="1215"/>
      <c r="BD320" s="1215"/>
      <c r="BE320" s="1215"/>
      <c r="BF320" s="1215"/>
      <c r="BG320" s="1215"/>
      <c r="BH320" s="1215"/>
      <c r="BI320" s="116"/>
      <c r="BJ320" s="116"/>
    </row>
    <row r="321" spans="2:62" ht="14.25" customHeight="1">
      <c r="B321" s="646"/>
      <c r="C321" s="646"/>
      <c r="D321" s="646"/>
      <c r="E321" s="646"/>
      <c r="F321" s="646"/>
      <c r="G321" s="646"/>
      <c r="H321" s="646"/>
      <c r="I321" s="646"/>
      <c r="J321" s="646"/>
      <c r="K321" s="646"/>
      <c r="L321" s="646"/>
      <c r="M321" s="646"/>
      <c r="N321" s="646"/>
      <c r="O321" s="646"/>
      <c r="P321" s="646"/>
      <c r="Q321" s="646"/>
      <c r="R321" s="646"/>
      <c r="S321" s="646"/>
      <c r="T321" s="646"/>
      <c r="U321" s="646"/>
      <c r="V321" s="646"/>
      <c r="W321" s="646"/>
      <c r="X321" s="646"/>
      <c r="Y321" s="646"/>
      <c r="Z321" s="646"/>
      <c r="AA321" s="646"/>
      <c r="AB321" s="646"/>
      <c r="AC321" s="646"/>
      <c r="AD321" s="646"/>
      <c r="AE321" s="646"/>
      <c r="AF321" s="646"/>
      <c r="AG321" s="646"/>
      <c r="AH321" s="646"/>
      <c r="AI321" s="646"/>
      <c r="AJ321" s="646"/>
      <c r="AK321" s="646"/>
      <c r="AL321" s="646"/>
      <c r="AM321" s="646"/>
      <c r="AN321" s="646"/>
      <c r="AO321" s="646"/>
      <c r="AP321" s="646"/>
      <c r="AQ321" s="646"/>
      <c r="AR321" s="646"/>
      <c r="AS321" s="646"/>
      <c r="AT321" s="646"/>
      <c r="AU321" s="646"/>
      <c r="AV321" s="646"/>
      <c r="AW321" s="646"/>
      <c r="AX321" s="646"/>
      <c r="AY321" s="646"/>
      <c r="AZ321" s="646"/>
      <c r="BA321" s="646"/>
      <c r="BB321" s="646"/>
      <c r="BC321" s="646"/>
      <c r="BD321" s="646"/>
      <c r="BE321" s="646"/>
      <c r="BF321" s="646"/>
      <c r="BG321" s="646"/>
      <c r="BH321" s="646"/>
      <c r="BI321" s="116"/>
      <c r="BJ321" s="116"/>
    </row>
    <row r="322" spans="2:62" ht="14.25" customHeight="1">
      <c r="B322" s="646"/>
      <c r="C322" s="646"/>
      <c r="D322" s="646"/>
      <c r="E322" s="646"/>
      <c r="F322" s="646"/>
      <c r="G322" s="646"/>
      <c r="H322" s="646"/>
      <c r="I322" s="646"/>
      <c r="J322" s="646"/>
      <c r="K322" s="646"/>
      <c r="L322" s="646"/>
      <c r="M322" s="646"/>
      <c r="N322" s="646"/>
      <c r="O322" s="646"/>
      <c r="P322" s="646"/>
      <c r="Q322" s="646"/>
      <c r="R322" s="646"/>
      <c r="S322" s="646"/>
      <c r="T322" s="646"/>
      <c r="U322" s="646"/>
      <c r="V322" s="646"/>
      <c r="W322" s="646"/>
      <c r="X322" s="646"/>
      <c r="Y322" s="646"/>
      <c r="Z322" s="646"/>
      <c r="AA322" s="646"/>
      <c r="AB322" s="646"/>
      <c r="AC322" s="646"/>
      <c r="AD322" s="646"/>
      <c r="AE322" s="646"/>
      <c r="AF322" s="646"/>
      <c r="AG322" s="646"/>
      <c r="AH322" s="646"/>
      <c r="AI322" s="646"/>
      <c r="AJ322" s="646"/>
      <c r="AK322" s="646"/>
      <c r="AL322" s="646"/>
      <c r="AM322" s="646"/>
      <c r="AN322" s="646"/>
      <c r="AO322" s="646"/>
      <c r="AP322" s="646"/>
      <c r="AQ322" s="646"/>
      <c r="AR322" s="646"/>
      <c r="AS322" s="646"/>
      <c r="AT322" s="646"/>
      <c r="AU322" s="646"/>
      <c r="AV322" s="646"/>
      <c r="AW322" s="646"/>
      <c r="AX322" s="646"/>
      <c r="AY322" s="646"/>
      <c r="AZ322" s="646"/>
      <c r="BA322" s="646"/>
      <c r="BB322" s="646"/>
      <c r="BC322" s="646"/>
      <c r="BD322" s="646"/>
      <c r="BE322" s="646"/>
      <c r="BF322" s="646"/>
      <c r="BG322" s="646"/>
      <c r="BH322" s="646"/>
      <c r="BI322" s="116"/>
      <c r="BJ322" s="116"/>
    </row>
    <row r="323" spans="2:62" ht="20.100000000000001" customHeight="1">
      <c r="B323" s="663"/>
      <c r="C323" s="664" t="s">
        <v>2623</v>
      </c>
      <c r="D323" s="664"/>
      <c r="E323" s="664"/>
      <c r="F323" s="664"/>
      <c r="G323" s="664"/>
      <c r="H323" s="664"/>
      <c r="I323" s="664"/>
      <c r="J323" s="664"/>
      <c r="K323" s="664"/>
      <c r="L323" s="664"/>
      <c r="M323" s="663"/>
      <c r="N323" s="663"/>
      <c r="O323" s="663"/>
      <c r="P323" s="663"/>
      <c r="Q323" s="663"/>
      <c r="R323" s="663"/>
    </row>
    <row r="324" spans="2:62" ht="20.100000000000001" customHeight="1">
      <c r="B324" s="663"/>
      <c r="C324" s="664" t="s">
        <v>2255</v>
      </c>
      <c r="D324" s="664"/>
      <c r="E324" s="664"/>
      <c r="F324" s="664"/>
      <c r="G324" s="664"/>
      <c r="H324" s="664"/>
      <c r="I324" s="664"/>
      <c r="J324" s="664"/>
      <c r="K324" s="664"/>
      <c r="L324" s="664"/>
      <c r="M324" s="663"/>
      <c r="N324" s="663"/>
      <c r="O324" s="663"/>
      <c r="P324" s="663"/>
      <c r="Q324" s="663"/>
      <c r="R324" s="663"/>
    </row>
    <row r="325" spans="2:62">
      <c r="B325" s="190"/>
      <c r="C325" s="357"/>
      <c r="D325" s="357"/>
      <c r="E325" s="357"/>
      <c r="F325" s="357"/>
      <c r="G325" s="357"/>
      <c r="H325" s="357"/>
      <c r="I325" s="357"/>
      <c r="J325" s="357"/>
      <c r="K325" s="357"/>
      <c r="L325" s="1108"/>
      <c r="M325" s="1108"/>
      <c r="N325" s="1108"/>
      <c r="O325" s="190"/>
      <c r="P325" s="190"/>
      <c r="Q325" s="190"/>
      <c r="R325" s="190"/>
    </row>
    <row r="326" spans="2:62">
      <c r="B326" s="190"/>
      <c r="C326" s="1108"/>
      <c r="D326" s="1108"/>
      <c r="E326" s="1108"/>
      <c r="F326" s="190"/>
      <c r="G326" s="450"/>
      <c r="H326" s="450"/>
      <c r="I326" s="450"/>
      <c r="J326" s="450"/>
      <c r="K326" s="450"/>
      <c r="L326" s="450"/>
      <c r="M326" s="450"/>
      <c r="N326" s="450"/>
      <c r="O326" s="450"/>
      <c r="P326" s="450"/>
      <c r="Q326" s="450"/>
      <c r="R326" s="450"/>
      <c r="AS326" s="1722"/>
      <c r="AT326" s="1722"/>
      <c r="AU326" s="1722"/>
      <c r="AV326" s="1722"/>
      <c r="AW326" s="1722"/>
      <c r="AX326" s="1722"/>
      <c r="AY326" s="1722"/>
      <c r="AZ326" s="1722"/>
      <c r="BA326" s="1722"/>
      <c r="BB326" s="1722"/>
      <c r="BC326" s="1722"/>
      <c r="BD326" s="1722"/>
    </row>
    <row r="327" spans="2:62" ht="18.95" customHeight="1">
      <c r="B327" s="190"/>
      <c r="C327" s="190"/>
      <c r="D327" s="190"/>
      <c r="E327" s="190"/>
      <c r="F327" s="190"/>
      <c r="G327" s="1722" t="str">
        <f>IF(ISBLANK('02入力票（その２）'!$G$168),"年　　　月　　　日",'02入力票（その２）'!$G$168)</f>
        <v>年　　　月　　　日</v>
      </c>
      <c r="H327" s="1722"/>
      <c r="I327" s="1722"/>
      <c r="J327" s="1722"/>
      <c r="K327" s="1722"/>
      <c r="L327" s="1722"/>
      <c r="M327" s="1722"/>
      <c r="N327" s="1722"/>
      <c r="O327" s="1722"/>
      <c r="P327" s="1722"/>
      <c r="Q327" s="1722"/>
      <c r="R327" s="1722"/>
      <c r="S327" s="450"/>
      <c r="T327" s="190"/>
      <c r="U327" s="190"/>
      <c r="V327" s="190"/>
      <c r="W327" s="190"/>
      <c r="X327" s="190"/>
      <c r="Y327" s="190"/>
      <c r="Z327" s="190"/>
      <c r="AA327" s="190"/>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16"/>
      <c r="BJ327" s="116"/>
    </row>
    <row r="328" spans="2:62" ht="18.95" customHeight="1">
      <c r="B328" s="190"/>
      <c r="C328" s="190"/>
      <c r="D328" s="190"/>
      <c r="E328" s="190"/>
      <c r="F328" s="190"/>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16"/>
      <c r="BJ328" s="116"/>
    </row>
    <row r="329" spans="2:62" ht="32.25" customHeight="1">
      <c r="B329" s="190"/>
      <c r="C329" s="190"/>
      <c r="D329" s="190"/>
      <c r="E329" s="190"/>
      <c r="F329" s="190"/>
      <c r="G329" s="1217" t="str">
        <f>VLOOKUP($R$111,$C$342:$D$354,2,FALSE)</f>
        <v>　　　</v>
      </c>
      <c r="H329" s="1218"/>
      <c r="I329" s="1218"/>
      <c r="J329" s="1218"/>
      <c r="K329" s="1218"/>
      <c r="L329" s="1218"/>
      <c r="M329" s="1218"/>
      <c r="N329" s="1218"/>
      <c r="O329" s="1218"/>
      <c r="P329" s="1218"/>
      <c r="Q329" s="1218"/>
      <c r="R329" s="1218"/>
      <c r="S329" s="1218"/>
      <c r="T329" s="1218"/>
      <c r="U329" s="1218"/>
      <c r="V329" s="1218"/>
      <c r="W329" s="1218"/>
      <c r="X329" s="1218"/>
      <c r="Y329" s="1173" t="s">
        <v>679</v>
      </c>
      <c r="Z329" s="1173"/>
      <c r="AA329" s="1102"/>
      <c r="AB329" s="221"/>
      <c r="AC329" s="221"/>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16"/>
      <c r="BJ329" s="116"/>
    </row>
    <row r="330" spans="2:62" ht="18.95" customHeight="1">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16"/>
      <c r="BJ330" s="116"/>
    </row>
    <row r="331" spans="2:62" ht="18.95" customHeight="1">
      <c r="B331" s="190"/>
      <c r="C331" s="190"/>
      <c r="D331" s="190"/>
      <c r="E331" s="190"/>
      <c r="F331" s="645"/>
      <c r="G331" s="190"/>
      <c r="H331" s="190"/>
      <c r="I331" s="256"/>
      <c r="J331" s="1098" t="s">
        <v>44</v>
      </c>
      <c r="K331" s="1098"/>
      <c r="L331" s="1098"/>
      <c r="M331" s="1098"/>
      <c r="N331" s="1098"/>
      <c r="O331" s="252"/>
      <c r="P331" s="252"/>
      <c r="Q331" s="252" t="str">
        <f>CONCATENATE(P121,"　",AQ121)</f>
        <v>※　選択してください。　</v>
      </c>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21"/>
      <c r="AO331" s="221"/>
      <c r="AP331" s="221"/>
      <c r="AQ331" s="190"/>
      <c r="AR331" s="190"/>
      <c r="AS331" s="190"/>
      <c r="AT331" s="190"/>
      <c r="AU331" s="190"/>
      <c r="AV331" s="190"/>
      <c r="AW331" s="190"/>
      <c r="AX331" s="190"/>
      <c r="AY331" s="190"/>
      <c r="AZ331" s="190"/>
      <c r="BA331" s="190"/>
      <c r="BB331" s="190"/>
      <c r="BC331" s="190"/>
      <c r="BD331" s="190"/>
      <c r="BE331" s="190"/>
      <c r="BF331" s="190"/>
      <c r="BG331" s="190"/>
      <c r="BH331" s="190"/>
      <c r="BI331" s="116"/>
      <c r="BJ331" s="116"/>
    </row>
    <row r="332" spans="2:62" ht="18.75" customHeight="1">
      <c r="B332" s="190"/>
      <c r="C332" s="190"/>
      <c r="D332" s="190"/>
      <c r="E332" s="190"/>
      <c r="F332" s="645"/>
      <c r="G332" s="190"/>
      <c r="H332" s="190"/>
      <c r="I332" s="190"/>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21"/>
      <c r="AO332" s="221"/>
      <c r="AP332" s="221"/>
      <c r="AQ332" s="190"/>
      <c r="AR332" s="190"/>
      <c r="AS332" s="190"/>
      <c r="AT332" s="190"/>
      <c r="AU332" s="190"/>
      <c r="AV332" s="190"/>
      <c r="AW332" s="190"/>
      <c r="AX332" s="190"/>
      <c r="AY332" s="190"/>
      <c r="AZ332" s="190"/>
      <c r="BA332" s="190"/>
      <c r="BB332" s="190"/>
      <c r="BC332" s="190"/>
      <c r="BD332" s="190"/>
      <c r="BE332" s="190"/>
      <c r="BF332" s="190"/>
      <c r="BG332" s="190"/>
      <c r="BH332" s="190"/>
      <c r="BI332" s="116"/>
      <c r="BJ332" s="116"/>
    </row>
    <row r="333" spans="2:62" ht="18.95" customHeight="1">
      <c r="B333" s="190"/>
      <c r="C333" s="190"/>
      <c r="D333" s="190"/>
      <c r="E333" s="190"/>
      <c r="F333" s="645"/>
      <c r="G333" s="190"/>
      <c r="H333" s="190"/>
      <c r="I333" s="190"/>
      <c r="J333" s="1098" t="s">
        <v>611</v>
      </c>
      <c r="K333" s="1098"/>
      <c r="L333" s="1098"/>
      <c r="M333" s="1098"/>
      <c r="N333" s="1098"/>
      <c r="O333" s="252"/>
      <c r="P333" s="252"/>
      <c r="Q333" s="252" t="str">
        <f>P124</f>
        <v/>
      </c>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21"/>
      <c r="AO333" s="221"/>
      <c r="AP333" s="221"/>
      <c r="AQ333" s="190"/>
      <c r="AR333" s="190"/>
      <c r="AS333" s="190"/>
      <c r="AT333" s="190"/>
      <c r="AU333" s="190"/>
      <c r="AV333" s="190"/>
      <c r="AW333" s="190"/>
      <c r="AX333" s="190"/>
      <c r="AY333" s="190"/>
      <c r="AZ333" s="190"/>
      <c r="BA333" s="190"/>
      <c r="BB333" s="190"/>
      <c r="BC333" s="190"/>
      <c r="BD333" s="190"/>
      <c r="BE333" s="190"/>
      <c r="BF333" s="190"/>
      <c r="BG333" s="190"/>
      <c r="BH333" s="190"/>
      <c r="BI333" s="116"/>
      <c r="BJ333" s="116"/>
    </row>
    <row r="334" spans="2:62" ht="18.95" customHeight="1">
      <c r="B334" s="190"/>
      <c r="C334" s="190"/>
      <c r="D334" s="190"/>
      <c r="E334" s="190"/>
      <c r="F334" s="645"/>
      <c r="G334" s="190"/>
      <c r="H334" s="190"/>
      <c r="I334" s="190"/>
      <c r="J334" s="252"/>
      <c r="K334" s="252"/>
      <c r="L334" s="252"/>
      <c r="M334" s="252"/>
      <c r="N334" s="252"/>
      <c r="O334" s="252"/>
      <c r="P334" s="252"/>
      <c r="Q334" s="252" t="str">
        <f>P127</f>
        <v/>
      </c>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21"/>
      <c r="AO334" s="221"/>
      <c r="AP334" s="221"/>
      <c r="AQ334" s="190"/>
      <c r="AR334" s="190"/>
      <c r="AS334" s="190"/>
      <c r="AT334" s="190"/>
      <c r="AU334" s="190"/>
      <c r="AV334" s="190"/>
      <c r="AW334" s="190"/>
      <c r="AX334" s="190"/>
      <c r="AY334" s="190"/>
      <c r="AZ334" s="190"/>
      <c r="BA334" s="190"/>
      <c r="BB334" s="190"/>
      <c r="BC334" s="190"/>
      <c r="BD334" s="190"/>
      <c r="BE334" s="190"/>
      <c r="BF334" s="190"/>
      <c r="BG334" s="190"/>
      <c r="BH334" s="190"/>
      <c r="BI334" s="116"/>
      <c r="BJ334" s="116"/>
    </row>
    <row r="335" spans="2:62" ht="18.95" customHeight="1">
      <c r="B335" s="190"/>
      <c r="C335" s="190"/>
      <c r="D335" s="190"/>
      <c r="E335" s="190"/>
      <c r="F335" s="645"/>
      <c r="G335" s="190"/>
      <c r="H335" s="650"/>
      <c r="I335" s="650"/>
      <c r="J335" s="1098" t="s">
        <v>776</v>
      </c>
      <c r="K335" s="1098"/>
      <c r="L335" s="1098"/>
      <c r="M335" s="1098"/>
      <c r="N335" s="1098"/>
      <c r="O335" s="252"/>
      <c r="P335" s="252"/>
      <c r="Q335" s="252" t="str">
        <f>AC127</f>
        <v/>
      </c>
      <c r="R335" s="252"/>
      <c r="S335" s="252"/>
      <c r="T335" s="252"/>
      <c r="U335" s="252"/>
      <c r="V335" s="252"/>
      <c r="W335" s="252"/>
      <c r="X335" s="252"/>
      <c r="Y335" s="252"/>
      <c r="Z335" s="252"/>
      <c r="AA335" s="252"/>
      <c r="AB335" s="252"/>
      <c r="AC335" s="252"/>
      <c r="AD335" s="252"/>
      <c r="AE335" s="647" t="s">
        <v>777</v>
      </c>
      <c r="AF335" s="252"/>
      <c r="AG335" s="252"/>
      <c r="AH335" s="221"/>
      <c r="AI335" s="252"/>
      <c r="AJ335" s="252"/>
      <c r="AK335" s="252"/>
      <c r="AL335" s="252"/>
      <c r="AM335" s="252"/>
      <c r="AN335" s="221"/>
      <c r="AO335" s="221"/>
      <c r="AP335" s="221"/>
      <c r="AQ335" s="190"/>
      <c r="AR335" s="190"/>
      <c r="AS335" s="190"/>
      <c r="AT335" s="190"/>
      <c r="AU335" s="190"/>
      <c r="AV335" s="190"/>
      <c r="AW335" s="190"/>
      <c r="AX335" s="190"/>
      <c r="AY335" s="190"/>
      <c r="AZ335" s="190"/>
      <c r="BA335" s="190"/>
      <c r="BB335" s="190"/>
      <c r="BC335" s="190"/>
      <c r="BD335" s="190"/>
      <c r="BE335" s="190"/>
      <c r="BF335" s="190"/>
      <c r="BG335" s="190"/>
      <c r="BH335" s="190"/>
      <c r="BI335" s="116"/>
      <c r="BJ335" s="116"/>
    </row>
    <row r="336" spans="2:62" ht="18.95" customHeight="1">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16"/>
      <c r="BJ336" s="116"/>
    </row>
    <row r="337" spans="2:62" ht="18.95" customHeight="1">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16"/>
      <c r="BJ337" s="116"/>
    </row>
    <row r="338" spans="2:62">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row>
    <row r="339" spans="2:62">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row>
    <row r="340" spans="2:62">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row>
    <row r="341" spans="2:62">
      <c r="B341" s="116" t="s">
        <v>781</v>
      </c>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row>
    <row r="342" spans="2:62">
      <c r="B342" s="116"/>
      <c r="C342" s="116" t="s">
        <v>861</v>
      </c>
      <c r="D342" s="116" t="s">
        <v>862</v>
      </c>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row>
    <row r="343" spans="2:62">
      <c r="B343" s="116"/>
      <c r="C343" s="381" t="s">
        <v>167</v>
      </c>
      <c r="D343" s="382" t="s">
        <v>782</v>
      </c>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row>
    <row r="344" spans="2:62">
      <c r="B344" s="116"/>
      <c r="C344" s="381" t="s">
        <v>171</v>
      </c>
      <c r="D344" s="382" t="s">
        <v>783</v>
      </c>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row>
    <row r="345" spans="2:62">
      <c r="B345" s="116"/>
      <c r="C345" s="381" t="s">
        <v>560</v>
      </c>
      <c r="D345" s="382" t="s">
        <v>784</v>
      </c>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row>
    <row r="346" spans="2:62">
      <c r="B346" s="116"/>
      <c r="C346" s="381" t="s">
        <v>785</v>
      </c>
      <c r="D346" s="382" t="s">
        <v>786</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row>
    <row r="347" spans="2:62">
      <c r="B347" s="116"/>
      <c r="C347" s="381" t="s">
        <v>180</v>
      </c>
      <c r="D347" s="382" t="s">
        <v>787</v>
      </c>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row>
    <row r="348" spans="2:62">
      <c r="B348" s="116"/>
      <c r="C348" s="381" t="s">
        <v>568</v>
      </c>
      <c r="D348" s="382" t="s">
        <v>788</v>
      </c>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row>
    <row r="349" spans="2:62">
      <c r="B349" s="116"/>
      <c r="C349" s="381" t="s">
        <v>571</v>
      </c>
      <c r="D349" s="382" t="s">
        <v>789</v>
      </c>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row>
    <row r="350" spans="2:62">
      <c r="B350" s="116"/>
      <c r="C350" s="381" t="s">
        <v>601</v>
      </c>
      <c r="D350" s="382" t="s">
        <v>790</v>
      </c>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row>
    <row r="351" spans="2:62">
      <c r="B351" s="116"/>
      <c r="C351" s="381" t="s">
        <v>192</v>
      </c>
      <c r="D351" s="382" t="s">
        <v>791</v>
      </c>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row>
    <row r="352" spans="2:62">
      <c r="B352" s="116"/>
      <c r="C352" s="381" t="s">
        <v>579</v>
      </c>
      <c r="D352" s="382" t="s">
        <v>792</v>
      </c>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row>
    <row r="353" spans="2:62" ht="13.5" customHeight="1">
      <c r="B353" s="116"/>
      <c r="C353" s="381" t="s">
        <v>581</v>
      </c>
      <c r="D353" s="381" t="s">
        <v>793</v>
      </c>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row>
    <row r="354" spans="2:62">
      <c r="B354" s="116"/>
      <c r="C354" s="381" t="s">
        <v>583</v>
      </c>
      <c r="D354" s="381" t="s">
        <v>794</v>
      </c>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row>
    <row r="355" spans="2:62">
      <c r="B355" s="116"/>
      <c r="C355" s="381" t="s">
        <v>861</v>
      </c>
      <c r="D355" s="381" t="s">
        <v>862</v>
      </c>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row>
    <row r="356" spans="2:62" ht="13.5" customHeigh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row>
    <row r="357" spans="2:62">
      <c r="B357" s="116"/>
      <c r="C357" s="116" t="s">
        <v>886</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row>
    <row r="358" spans="2:62" ht="13.5" customHeight="1">
      <c r="B358" s="116"/>
      <c r="C358" s="116" t="s">
        <v>864</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row>
    <row r="359" spans="2:62">
      <c r="B359" s="116"/>
      <c r="C359" s="116" t="s">
        <v>1139</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row>
    <row r="360" spans="2:62">
      <c r="B360" s="116"/>
      <c r="C360" s="116" t="s">
        <v>886</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row>
    <row r="361" spans="2:62">
      <c r="B361" s="116"/>
      <c r="C361" s="116" t="s">
        <v>1140</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row>
    <row r="362" spans="2:62">
      <c r="B362" s="116"/>
      <c r="C362" s="116" t="s">
        <v>1141</v>
      </c>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row>
    <row r="363" spans="2:62">
      <c r="B363" s="116"/>
      <c r="C363" s="116" t="s">
        <v>1142</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row>
    <row r="364" spans="2:62">
      <c r="B364" s="116"/>
      <c r="C364" s="116" t="s">
        <v>1143</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row>
    <row r="365" spans="2:62">
      <c r="B365" s="116"/>
      <c r="C365" s="116" t="s">
        <v>1144</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row>
    <row r="366" spans="2:62">
      <c r="B366" s="116"/>
      <c r="C366" s="116" t="s">
        <v>1145</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row>
    <row r="367" spans="2:62">
      <c r="B367" s="116"/>
      <c r="C367" s="116" t="s">
        <v>886</v>
      </c>
      <c r="D367" s="116"/>
      <c r="E367" s="116"/>
      <c r="F367" s="116"/>
      <c r="G367" s="116"/>
      <c r="H367" s="116"/>
      <c r="I367" s="116"/>
      <c r="J367" s="116"/>
      <c r="K367" s="116"/>
      <c r="L367" s="116"/>
      <c r="M367" s="116"/>
      <c r="N367" s="116"/>
      <c r="O367" s="116"/>
      <c r="P367" s="116"/>
      <c r="Q367" s="116" t="s">
        <v>886</v>
      </c>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row>
    <row r="368" spans="2:62">
      <c r="B368" s="116"/>
      <c r="C368" s="116" t="s">
        <v>1146</v>
      </c>
      <c r="D368" s="116"/>
      <c r="E368" s="116"/>
      <c r="F368" s="116"/>
      <c r="G368" s="116"/>
      <c r="H368" s="116"/>
      <c r="I368" s="116"/>
      <c r="J368" s="116"/>
      <c r="K368" s="116"/>
      <c r="L368" s="116"/>
      <c r="M368" s="116"/>
      <c r="N368" s="116"/>
      <c r="O368" s="116"/>
      <c r="P368" s="116"/>
      <c r="Q368" s="116" t="str">
        <f t="shared" ref="Q368:Q399" si="8">CONCATENATE(L368,"　",C368)</f>
        <v>　（測量）</v>
      </c>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row>
    <row r="369" spans="2:62">
      <c r="B369" s="116"/>
      <c r="C369" s="116" t="s">
        <v>1147</v>
      </c>
      <c r="D369" s="116"/>
      <c r="E369" s="116"/>
      <c r="F369" s="116"/>
      <c r="G369" s="116"/>
      <c r="H369" s="116"/>
      <c r="I369" s="116"/>
      <c r="J369" s="116"/>
      <c r="K369" s="116"/>
      <c r="L369" s="1723">
        <v>2101</v>
      </c>
      <c r="M369" s="1723"/>
      <c r="N369" s="1723"/>
      <c r="O369" s="116"/>
      <c r="P369" s="116"/>
      <c r="Q369" s="116" t="str">
        <f t="shared" si="8"/>
        <v>2101　測量一般</v>
      </c>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row>
    <row r="370" spans="2:62">
      <c r="B370" s="116"/>
      <c r="C370" s="116" t="s">
        <v>1148</v>
      </c>
      <c r="D370" s="116"/>
      <c r="E370" s="116"/>
      <c r="F370" s="116"/>
      <c r="G370" s="116"/>
      <c r="H370" s="116"/>
      <c r="I370" s="116"/>
      <c r="J370" s="116"/>
      <c r="K370" s="116"/>
      <c r="L370" s="1723">
        <v>2102</v>
      </c>
      <c r="M370" s="1723"/>
      <c r="N370" s="1723"/>
      <c r="O370" s="116"/>
      <c r="P370" s="116"/>
      <c r="Q370" s="116" t="str">
        <f t="shared" si="8"/>
        <v>2102　地図の調整</v>
      </c>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row>
    <row r="371" spans="2:62">
      <c r="B371" s="116"/>
      <c r="C371" s="116" t="s">
        <v>1149</v>
      </c>
      <c r="D371" s="116"/>
      <c r="E371" s="116"/>
      <c r="F371" s="116"/>
      <c r="G371" s="116"/>
      <c r="H371" s="116"/>
      <c r="I371" s="116"/>
      <c r="J371" s="116"/>
      <c r="K371" s="116"/>
      <c r="L371" s="1723">
        <v>2103</v>
      </c>
      <c r="M371" s="1723"/>
      <c r="N371" s="1723"/>
      <c r="O371" s="116"/>
      <c r="P371" s="116"/>
      <c r="Q371" s="116" t="str">
        <f t="shared" si="8"/>
        <v>2103　航空測量</v>
      </c>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row>
    <row r="372" spans="2:62">
      <c r="B372" s="116"/>
      <c r="C372" s="116" t="s">
        <v>1150</v>
      </c>
      <c r="D372" s="116"/>
      <c r="E372" s="116"/>
      <c r="F372" s="116"/>
      <c r="G372" s="116"/>
      <c r="H372" s="116"/>
      <c r="I372" s="116"/>
      <c r="J372" s="116"/>
      <c r="K372" s="116"/>
      <c r="L372" s="116"/>
      <c r="M372" s="116"/>
      <c r="N372" s="116"/>
      <c r="O372" s="116"/>
      <c r="P372" s="116"/>
      <c r="Q372" s="116" t="str">
        <f t="shared" si="8"/>
        <v>　（建築関係コンサル）</v>
      </c>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row>
    <row r="373" spans="2:62">
      <c r="B373" s="116"/>
      <c r="C373" s="116" t="s">
        <v>1151</v>
      </c>
      <c r="D373" s="116"/>
      <c r="E373" s="116"/>
      <c r="F373" s="116"/>
      <c r="G373" s="116"/>
      <c r="H373" s="116"/>
      <c r="I373" s="116"/>
      <c r="J373" s="116"/>
      <c r="K373" s="116"/>
      <c r="L373" s="1723">
        <v>2201</v>
      </c>
      <c r="M373" s="1723"/>
      <c r="N373" s="1723"/>
      <c r="O373" s="116"/>
      <c r="P373" s="116"/>
      <c r="Q373" s="116" t="str">
        <f t="shared" si="8"/>
        <v>2201　建築一般</v>
      </c>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row>
    <row r="374" spans="2:62">
      <c r="B374" s="116"/>
      <c r="C374" s="116" t="s">
        <v>1152</v>
      </c>
      <c r="D374" s="116"/>
      <c r="E374" s="116"/>
      <c r="F374" s="116"/>
      <c r="G374" s="116"/>
      <c r="H374" s="116"/>
      <c r="I374" s="116"/>
      <c r="J374" s="116"/>
      <c r="K374" s="116"/>
      <c r="L374" s="1723">
        <v>2202</v>
      </c>
      <c r="M374" s="1723"/>
      <c r="N374" s="1723"/>
      <c r="O374" s="116"/>
      <c r="P374" s="116"/>
      <c r="Q374" s="116" t="str">
        <f t="shared" si="8"/>
        <v>2202　意匠</v>
      </c>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row>
    <row r="375" spans="2:62">
      <c r="B375" s="116"/>
      <c r="C375" s="116" t="s">
        <v>1153</v>
      </c>
      <c r="D375" s="116"/>
      <c r="E375" s="116"/>
      <c r="F375" s="116"/>
      <c r="G375" s="116"/>
      <c r="H375" s="116"/>
      <c r="I375" s="116"/>
      <c r="J375" s="116"/>
      <c r="K375" s="116"/>
      <c r="L375" s="1723">
        <v>2203</v>
      </c>
      <c r="M375" s="1723"/>
      <c r="N375" s="1723"/>
      <c r="O375" s="116"/>
      <c r="P375" s="116"/>
      <c r="Q375" s="116" t="str">
        <f t="shared" si="8"/>
        <v>2203　構造</v>
      </c>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row>
    <row r="376" spans="2:62">
      <c r="B376" s="116"/>
      <c r="C376" s="116" t="s">
        <v>1154</v>
      </c>
      <c r="D376" s="116"/>
      <c r="E376" s="116"/>
      <c r="F376" s="116"/>
      <c r="G376" s="116"/>
      <c r="H376" s="116"/>
      <c r="I376" s="116"/>
      <c r="J376" s="116"/>
      <c r="K376" s="116"/>
      <c r="L376" s="1723">
        <v>2204</v>
      </c>
      <c r="M376" s="1723"/>
      <c r="N376" s="1723"/>
      <c r="O376" s="116"/>
      <c r="P376" s="116"/>
      <c r="Q376" s="116" t="str">
        <f t="shared" si="8"/>
        <v>2204　暖冷房</v>
      </c>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row>
    <row r="377" spans="2:62">
      <c r="B377" s="116"/>
      <c r="C377" s="116" t="s">
        <v>1155</v>
      </c>
      <c r="D377" s="116"/>
      <c r="E377" s="116"/>
      <c r="F377" s="116"/>
      <c r="G377" s="116"/>
      <c r="H377" s="116"/>
      <c r="I377" s="116"/>
      <c r="J377" s="116"/>
      <c r="K377" s="116"/>
      <c r="L377" s="1723">
        <v>2205</v>
      </c>
      <c r="M377" s="1723"/>
      <c r="N377" s="1723"/>
      <c r="O377" s="116"/>
      <c r="P377" s="116"/>
      <c r="Q377" s="116" t="str">
        <f t="shared" si="8"/>
        <v>2205　衛生</v>
      </c>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row>
    <row r="378" spans="2:62">
      <c r="B378" s="116"/>
      <c r="C378" s="116" t="s">
        <v>1156</v>
      </c>
      <c r="D378" s="116"/>
      <c r="E378" s="116"/>
      <c r="F378" s="116"/>
      <c r="G378" s="116"/>
      <c r="H378" s="116"/>
      <c r="I378" s="116"/>
      <c r="J378" s="116"/>
      <c r="K378" s="116"/>
      <c r="L378" s="1723">
        <v>2206</v>
      </c>
      <c r="M378" s="1723"/>
      <c r="N378" s="1723"/>
      <c r="O378" s="116"/>
      <c r="P378" s="116"/>
      <c r="Q378" s="116" t="str">
        <f t="shared" si="8"/>
        <v>2206　電気</v>
      </c>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row>
    <row r="379" spans="2:62">
      <c r="B379" s="116"/>
      <c r="C379" s="116" t="s">
        <v>1157</v>
      </c>
      <c r="D379" s="116"/>
      <c r="E379" s="116"/>
      <c r="F379" s="116"/>
      <c r="G379" s="116"/>
      <c r="H379" s="116"/>
      <c r="I379" s="116"/>
      <c r="J379" s="116"/>
      <c r="K379" s="116"/>
      <c r="L379" s="1723">
        <v>2207</v>
      </c>
      <c r="M379" s="1723"/>
      <c r="N379" s="1723"/>
      <c r="O379" s="116"/>
      <c r="P379" s="116"/>
      <c r="Q379" s="116" t="str">
        <f t="shared" si="8"/>
        <v>2207　建築積算</v>
      </c>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row>
    <row r="380" spans="2:62">
      <c r="B380" s="116"/>
      <c r="C380" s="116" t="s">
        <v>1158</v>
      </c>
      <c r="D380" s="116"/>
      <c r="E380" s="116"/>
      <c r="F380" s="116"/>
      <c r="G380" s="116"/>
      <c r="H380" s="116"/>
      <c r="I380" s="116"/>
      <c r="J380" s="116"/>
      <c r="K380" s="116"/>
      <c r="L380" s="1723">
        <v>2208</v>
      </c>
      <c r="M380" s="1723"/>
      <c r="N380" s="1723"/>
      <c r="O380" s="116"/>
      <c r="P380" s="116"/>
      <c r="Q380" s="116" t="str">
        <f t="shared" si="8"/>
        <v>2208　機械積算</v>
      </c>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row>
    <row r="381" spans="2:62">
      <c r="B381" s="116"/>
      <c r="C381" s="116" t="s">
        <v>1159</v>
      </c>
      <c r="D381" s="116"/>
      <c r="E381" s="116"/>
      <c r="F381" s="116"/>
      <c r="G381" s="116"/>
      <c r="H381" s="116"/>
      <c r="I381" s="116"/>
      <c r="J381" s="116"/>
      <c r="K381" s="116"/>
      <c r="L381" s="1723">
        <v>2209</v>
      </c>
      <c r="M381" s="1723"/>
      <c r="N381" s="1723"/>
      <c r="O381" s="116"/>
      <c r="P381" s="116"/>
      <c r="Q381" s="116" t="str">
        <f t="shared" si="8"/>
        <v>2209　電気積算</v>
      </c>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row>
    <row r="382" spans="2:62">
      <c r="B382" s="116"/>
      <c r="C382" s="116" t="s">
        <v>1160</v>
      </c>
      <c r="D382" s="116"/>
      <c r="E382" s="116"/>
      <c r="F382" s="116"/>
      <c r="G382" s="116"/>
      <c r="H382" s="116"/>
      <c r="I382" s="116"/>
      <c r="J382" s="116"/>
      <c r="K382" s="116"/>
      <c r="L382" s="1723">
        <v>2210</v>
      </c>
      <c r="M382" s="1723"/>
      <c r="N382" s="1723"/>
      <c r="O382" s="116"/>
      <c r="P382" s="116"/>
      <c r="Q382" s="116" t="str">
        <f t="shared" si="8"/>
        <v>2210　調査</v>
      </c>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row>
    <row r="383" spans="2:62">
      <c r="B383" s="116"/>
      <c r="C383" s="116" t="s">
        <v>1161</v>
      </c>
      <c r="D383" s="116"/>
      <c r="E383" s="116"/>
      <c r="F383" s="116"/>
      <c r="G383" s="116"/>
      <c r="H383" s="116"/>
      <c r="I383" s="116"/>
      <c r="J383" s="116"/>
      <c r="K383" s="116"/>
      <c r="L383" s="1723">
        <v>2211</v>
      </c>
      <c r="M383" s="1723"/>
      <c r="N383" s="1723"/>
      <c r="O383" s="116"/>
      <c r="P383" s="116"/>
      <c r="Q383" s="116" t="str">
        <f t="shared" si="8"/>
        <v>2211　工事監理(建築）</v>
      </c>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row>
    <row r="384" spans="2:62">
      <c r="B384" s="116"/>
      <c r="C384" s="116" t="s">
        <v>1162</v>
      </c>
      <c r="D384" s="116"/>
      <c r="E384" s="116"/>
      <c r="F384" s="116"/>
      <c r="G384" s="116"/>
      <c r="H384" s="116"/>
      <c r="I384" s="116"/>
      <c r="J384" s="116"/>
      <c r="K384" s="116"/>
      <c r="L384" s="1723">
        <v>2212</v>
      </c>
      <c r="M384" s="1723"/>
      <c r="N384" s="1723"/>
      <c r="O384" s="116"/>
      <c r="P384" s="116"/>
      <c r="Q384" s="116" t="str">
        <f t="shared" si="8"/>
        <v>2212　工事監理(電気）</v>
      </c>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row>
    <row r="385" spans="2:62">
      <c r="B385" s="116"/>
      <c r="C385" s="116" t="s">
        <v>1163</v>
      </c>
      <c r="D385" s="116"/>
      <c r="E385" s="116"/>
      <c r="F385" s="116"/>
      <c r="G385" s="116"/>
      <c r="H385" s="116"/>
      <c r="I385" s="116"/>
      <c r="J385" s="116"/>
      <c r="K385" s="116"/>
      <c r="L385" s="1723">
        <v>2213</v>
      </c>
      <c r="M385" s="1723"/>
      <c r="N385" s="1723"/>
      <c r="O385" s="116"/>
      <c r="P385" s="116"/>
      <c r="Q385" s="116" t="str">
        <f t="shared" si="8"/>
        <v>2213　工事監理（機械）</v>
      </c>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row>
    <row r="386" spans="2:62">
      <c r="B386" s="116"/>
      <c r="C386" s="116" t="s">
        <v>1164</v>
      </c>
      <c r="D386" s="116"/>
      <c r="E386" s="116"/>
      <c r="F386" s="116"/>
      <c r="G386" s="116"/>
      <c r="H386" s="116"/>
      <c r="I386" s="116"/>
      <c r="J386" s="116"/>
      <c r="K386" s="116"/>
      <c r="L386" s="1723">
        <v>2214</v>
      </c>
      <c r="M386" s="1723"/>
      <c r="N386" s="1723"/>
      <c r="O386" s="116"/>
      <c r="P386" s="116"/>
      <c r="Q386" s="116" t="str">
        <f t="shared" si="8"/>
        <v>2214　耐震診断</v>
      </c>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row>
    <row r="387" spans="2:62">
      <c r="B387" s="116"/>
      <c r="C387" s="116" t="s">
        <v>1165</v>
      </c>
      <c r="D387" s="116"/>
      <c r="E387" s="116"/>
      <c r="F387" s="116"/>
      <c r="G387" s="116"/>
      <c r="H387" s="116"/>
      <c r="I387" s="116"/>
      <c r="J387" s="116"/>
      <c r="K387" s="116"/>
      <c r="L387" s="1723">
        <v>2215</v>
      </c>
      <c r="M387" s="1723"/>
      <c r="N387" s="1723"/>
      <c r="O387" s="116"/>
      <c r="P387" s="116"/>
      <c r="Q387" s="116" t="str">
        <f t="shared" si="8"/>
        <v>2215　地区計画及び地域計画</v>
      </c>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spans="2:62">
      <c r="B388" s="116"/>
      <c r="C388" s="116" t="s">
        <v>1166</v>
      </c>
      <c r="D388" s="116"/>
      <c r="E388" s="116"/>
      <c r="F388" s="116"/>
      <c r="G388" s="116"/>
      <c r="H388" s="116"/>
      <c r="I388" s="116"/>
      <c r="J388" s="116"/>
      <c r="K388" s="116"/>
      <c r="L388" s="1723"/>
      <c r="M388" s="1723"/>
      <c r="N388" s="1723"/>
      <c r="O388" s="116"/>
      <c r="P388" s="116"/>
      <c r="Q388" s="116" t="str">
        <f t="shared" si="8"/>
        <v>　（土木関係コンサル）</v>
      </c>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row>
    <row r="389" spans="2:62">
      <c r="B389" s="116"/>
      <c r="C389" s="116" t="s">
        <v>1167</v>
      </c>
      <c r="D389" s="116"/>
      <c r="E389" s="116"/>
      <c r="F389" s="116"/>
      <c r="G389" s="116"/>
      <c r="H389" s="116"/>
      <c r="I389" s="116"/>
      <c r="J389" s="116"/>
      <c r="K389" s="116"/>
      <c r="L389" s="1723">
        <v>2501</v>
      </c>
      <c r="M389" s="1723"/>
      <c r="N389" s="1723"/>
      <c r="O389" s="116"/>
      <c r="P389" s="116"/>
      <c r="Q389" s="116" t="str">
        <f t="shared" si="8"/>
        <v>2501　河川・砂防及び海岸・海洋</v>
      </c>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row>
    <row r="390" spans="2:62">
      <c r="B390" s="116"/>
      <c r="C390" s="116" t="s">
        <v>1168</v>
      </c>
      <c r="D390" s="116"/>
      <c r="E390" s="116"/>
      <c r="F390" s="116"/>
      <c r="G390" s="116"/>
      <c r="H390" s="116"/>
      <c r="I390" s="116"/>
      <c r="J390" s="116"/>
      <c r="K390" s="116"/>
      <c r="L390" s="1723">
        <v>2502</v>
      </c>
      <c r="M390" s="1723"/>
      <c r="N390" s="1723"/>
      <c r="O390" s="116"/>
      <c r="P390" s="116"/>
      <c r="Q390" s="116" t="str">
        <f t="shared" si="8"/>
        <v>2502　港湾及び空港</v>
      </c>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row>
    <row r="391" spans="2:62">
      <c r="B391" s="116"/>
      <c r="C391" s="116" t="s">
        <v>1169</v>
      </c>
      <c r="D391" s="116"/>
      <c r="E391" s="116"/>
      <c r="F391" s="116"/>
      <c r="G391" s="116"/>
      <c r="H391" s="116"/>
      <c r="I391" s="116"/>
      <c r="J391" s="116"/>
      <c r="K391" s="116"/>
      <c r="L391" s="1723">
        <v>2503</v>
      </c>
      <c r="M391" s="1723"/>
      <c r="N391" s="1723"/>
      <c r="O391" s="116"/>
      <c r="P391" s="116"/>
      <c r="Q391" s="116" t="str">
        <f t="shared" si="8"/>
        <v>2503　電力土木</v>
      </c>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row>
    <row r="392" spans="2:62">
      <c r="B392" s="116"/>
      <c r="C392" s="116" t="s">
        <v>1170</v>
      </c>
      <c r="D392" s="116"/>
      <c r="E392" s="116"/>
      <c r="F392" s="116"/>
      <c r="G392" s="116"/>
      <c r="H392" s="116"/>
      <c r="I392" s="116"/>
      <c r="J392" s="116"/>
      <c r="K392" s="116"/>
      <c r="L392" s="1723">
        <v>2504</v>
      </c>
      <c r="M392" s="1723"/>
      <c r="N392" s="1723"/>
      <c r="O392" s="116"/>
      <c r="P392" s="116"/>
      <c r="Q392" s="116" t="str">
        <f t="shared" si="8"/>
        <v>2504　道路</v>
      </c>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row>
    <row r="393" spans="2:62">
      <c r="B393" s="116"/>
      <c r="C393" s="116" t="s">
        <v>1171</v>
      </c>
      <c r="D393" s="116"/>
      <c r="E393" s="116"/>
      <c r="F393" s="116"/>
      <c r="G393" s="116"/>
      <c r="H393" s="116"/>
      <c r="I393" s="116"/>
      <c r="J393" s="116"/>
      <c r="K393" s="116"/>
      <c r="L393" s="1723">
        <v>2505</v>
      </c>
      <c r="M393" s="1723"/>
      <c r="N393" s="1723"/>
      <c r="O393" s="116"/>
      <c r="P393" s="116"/>
      <c r="Q393" s="116" t="str">
        <f t="shared" si="8"/>
        <v>2505　鉄道</v>
      </c>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row>
    <row r="394" spans="2:62">
      <c r="B394" s="116"/>
      <c r="C394" s="116" t="s">
        <v>1172</v>
      </c>
      <c r="D394" s="116"/>
      <c r="E394" s="116"/>
      <c r="F394" s="116"/>
      <c r="G394" s="116"/>
      <c r="H394" s="116"/>
      <c r="I394" s="116"/>
      <c r="J394" s="116"/>
      <c r="K394" s="116"/>
      <c r="L394" s="1723">
        <v>2506</v>
      </c>
      <c r="M394" s="1723"/>
      <c r="N394" s="1723"/>
      <c r="O394" s="116"/>
      <c r="P394" s="116"/>
      <c r="Q394" s="116" t="str">
        <f t="shared" si="8"/>
        <v>2506　上水道及び工業用水道</v>
      </c>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row>
    <row r="395" spans="2:62">
      <c r="B395" s="116"/>
      <c r="C395" s="116" t="s">
        <v>1173</v>
      </c>
      <c r="D395" s="116"/>
      <c r="E395" s="116"/>
      <c r="F395" s="116"/>
      <c r="G395" s="116"/>
      <c r="H395" s="116"/>
      <c r="I395" s="116"/>
      <c r="J395" s="116"/>
      <c r="K395" s="116"/>
      <c r="L395" s="1723">
        <v>2507</v>
      </c>
      <c r="M395" s="1723"/>
      <c r="N395" s="1723"/>
      <c r="O395" s="116"/>
      <c r="P395" s="116"/>
      <c r="Q395" s="116" t="str">
        <f t="shared" si="8"/>
        <v>2507　下水道</v>
      </c>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row>
    <row r="396" spans="2:62">
      <c r="B396" s="116"/>
      <c r="C396" s="116" t="s">
        <v>1174</v>
      </c>
      <c r="D396" s="116"/>
      <c r="E396" s="116"/>
      <c r="F396" s="116"/>
      <c r="G396" s="116"/>
      <c r="H396" s="116"/>
      <c r="I396" s="116"/>
      <c r="J396" s="116"/>
      <c r="K396" s="116"/>
      <c r="L396" s="1723">
        <v>2508</v>
      </c>
      <c r="M396" s="1723"/>
      <c r="N396" s="1723"/>
      <c r="O396" s="116"/>
      <c r="P396" s="116"/>
      <c r="Q396" s="116" t="str">
        <f t="shared" si="8"/>
        <v>2508　農業土木</v>
      </c>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row>
    <row r="397" spans="2:62">
      <c r="B397" s="116"/>
      <c r="C397" s="116" t="s">
        <v>1175</v>
      </c>
      <c r="D397" s="116"/>
      <c r="E397" s="116"/>
      <c r="F397" s="116"/>
      <c r="G397" s="116"/>
      <c r="H397" s="116"/>
      <c r="I397" s="116"/>
      <c r="J397" s="116"/>
      <c r="K397" s="116"/>
      <c r="L397" s="1723">
        <v>2509</v>
      </c>
      <c r="M397" s="1723"/>
      <c r="N397" s="1723"/>
      <c r="O397" s="116"/>
      <c r="P397" s="116"/>
      <c r="Q397" s="116" t="str">
        <f t="shared" si="8"/>
        <v>2509　森林土木</v>
      </c>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row>
    <row r="398" spans="2:62">
      <c r="B398" s="116"/>
      <c r="C398" s="116" t="s">
        <v>1176</v>
      </c>
      <c r="D398" s="116"/>
      <c r="E398" s="116"/>
      <c r="F398" s="116"/>
      <c r="G398" s="116"/>
      <c r="H398" s="116"/>
      <c r="I398" s="116"/>
      <c r="J398" s="116"/>
      <c r="K398" s="116"/>
      <c r="L398" s="1723">
        <v>2510</v>
      </c>
      <c r="M398" s="1723"/>
      <c r="N398" s="1723"/>
      <c r="O398" s="116"/>
      <c r="P398" s="116"/>
      <c r="Q398" s="116" t="str">
        <f t="shared" si="8"/>
        <v>2510　水産土木</v>
      </c>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row>
    <row r="399" spans="2:62">
      <c r="B399" s="116"/>
      <c r="C399" s="116" t="s">
        <v>1177</v>
      </c>
      <c r="D399" s="116"/>
      <c r="E399" s="116"/>
      <c r="F399" s="116"/>
      <c r="G399" s="116"/>
      <c r="H399" s="116"/>
      <c r="I399" s="116"/>
      <c r="J399" s="116"/>
      <c r="K399" s="116"/>
      <c r="L399" s="1723">
        <v>2511</v>
      </c>
      <c r="M399" s="1723"/>
      <c r="N399" s="1723"/>
      <c r="O399" s="116"/>
      <c r="P399" s="116"/>
      <c r="Q399" s="116" t="str">
        <f t="shared" si="8"/>
        <v>2511　廃棄物</v>
      </c>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row>
    <row r="400" spans="2:62">
      <c r="B400" s="116"/>
      <c r="C400" s="116" t="s">
        <v>1178</v>
      </c>
      <c r="D400" s="116"/>
      <c r="E400" s="116"/>
      <c r="F400" s="116"/>
      <c r="G400" s="116"/>
      <c r="H400" s="116"/>
      <c r="I400" s="116"/>
      <c r="J400" s="116"/>
      <c r="K400" s="116"/>
      <c r="L400" s="1723">
        <v>2512</v>
      </c>
      <c r="M400" s="1723"/>
      <c r="N400" s="1723"/>
      <c r="O400" s="116"/>
      <c r="P400" s="116"/>
      <c r="Q400" s="116" t="str">
        <f t="shared" ref="Q400:Q430" si="9">CONCATENATE(L400,"　",C400)</f>
        <v>2512　造園</v>
      </c>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row>
    <row r="401" spans="2:62">
      <c r="B401" s="116"/>
      <c r="C401" s="116" t="s">
        <v>1179</v>
      </c>
      <c r="D401" s="116"/>
      <c r="E401" s="116"/>
      <c r="F401" s="116"/>
      <c r="G401" s="116"/>
      <c r="H401" s="116"/>
      <c r="I401" s="116"/>
      <c r="J401" s="116"/>
      <c r="K401" s="116"/>
      <c r="L401" s="1723">
        <v>2513</v>
      </c>
      <c r="M401" s="1723"/>
      <c r="N401" s="1723"/>
      <c r="O401" s="116"/>
      <c r="P401" s="116"/>
      <c r="Q401" s="116" t="str">
        <f t="shared" si="9"/>
        <v>2513　都市計画及び地方計画</v>
      </c>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row>
    <row r="402" spans="2:62">
      <c r="B402" s="116"/>
      <c r="C402" s="116" t="s">
        <v>1180</v>
      </c>
      <c r="D402" s="116"/>
      <c r="E402" s="116"/>
      <c r="F402" s="116"/>
      <c r="G402" s="116"/>
      <c r="H402" s="116"/>
      <c r="I402" s="116"/>
      <c r="J402" s="116"/>
      <c r="K402" s="116"/>
      <c r="L402" s="1723">
        <v>2514</v>
      </c>
      <c r="M402" s="1723"/>
      <c r="N402" s="1723"/>
      <c r="O402" s="116"/>
      <c r="P402" s="116"/>
      <c r="Q402" s="116" t="str">
        <f t="shared" si="9"/>
        <v>2514　地質</v>
      </c>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row>
    <row r="403" spans="2:62">
      <c r="B403" s="116"/>
      <c r="C403" s="116" t="s">
        <v>1181</v>
      </c>
      <c r="D403" s="116"/>
      <c r="E403" s="116"/>
      <c r="F403" s="116"/>
      <c r="G403" s="116"/>
      <c r="H403" s="116"/>
      <c r="I403" s="116"/>
      <c r="J403" s="116"/>
      <c r="K403" s="116"/>
      <c r="L403" s="1723">
        <v>2515</v>
      </c>
      <c r="M403" s="1723"/>
      <c r="N403" s="1723"/>
      <c r="O403" s="116"/>
      <c r="P403" s="116"/>
      <c r="Q403" s="116" t="str">
        <f t="shared" si="9"/>
        <v>2515　土質及び基礎</v>
      </c>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row>
    <row r="404" spans="2:62">
      <c r="B404" s="116"/>
      <c r="C404" s="116" t="s">
        <v>1182</v>
      </c>
      <c r="D404" s="116"/>
      <c r="E404" s="116"/>
      <c r="F404" s="116"/>
      <c r="G404" s="116"/>
      <c r="H404" s="116"/>
      <c r="I404" s="116"/>
      <c r="J404" s="116"/>
      <c r="K404" s="116"/>
      <c r="L404" s="1723">
        <v>2516</v>
      </c>
      <c r="M404" s="1723"/>
      <c r="N404" s="1723"/>
      <c r="O404" s="116"/>
      <c r="P404" s="116"/>
      <c r="Q404" s="116" t="str">
        <f t="shared" si="9"/>
        <v>2516　鋼構造及びコンクリート</v>
      </c>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row>
    <row r="405" spans="2:62">
      <c r="B405" s="116"/>
      <c r="C405" s="116" t="s">
        <v>1183</v>
      </c>
      <c r="D405" s="116"/>
      <c r="E405" s="116"/>
      <c r="F405" s="116"/>
      <c r="G405" s="116"/>
      <c r="H405" s="116"/>
      <c r="I405" s="116"/>
      <c r="J405" s="116"/>
      <c r="K405" s="116"/>
      <c r="L405" s="1723">
        <v>2517</v>
      </c>
      <c r="M405" s="1723"/>
      <c r="N405" s="1723"/>
      <c r="O405" s="116"/>
      <c r="P405" s="116"/>
      <c r="Q405" s="116" t="str">
        <f t="shared" si="9"/>
        <v>2517　トンネル</v>
      </c>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row>
    <row r="406" spans="2:62">
      <c r="B406" s="116"/>
      <c r="C406" s="116" t="s">
        <v>1184</v>
      </c>
      <c r="D406" s="116"/>
      <c r="E406" s="116"/>
      <c r="F406" s="116"/>
      <c r="G406" s="116"/>
      <c r="H406" s="116"/>
      <c r="I406" s="116"/>
      <c r="J406" s="116"/>
      <c r="K406" s="116"/>
      <c r="L406" s="1723">
        <v>2518</v>
      </c>
      <c r="M406" s="1723"/>
      <c r="N406" s="1723"/>
      <c r="O406" s="116"/>
      <c r="P406" s="116"/>
      <c r="Q406" s="116" t="str">
        <f t="shared" si="9"/>
        <v>2518　施工計画・施工設備及び積算</v>
      </c>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row>
    <row r="407" spans="2:62">
      <c r="B407" s="116"/>
      <c r="C407" s="116" t="s">
        <v>1185</v>
      </c>
      <c r="D407" s="116"/>
      <c r="E407" s="116"/>
      <c r="F407" s="116"/>
      <c r="G407" s="116"/>
      <c r="H407" s="116"/>
      <c r="I407" s="116"/>
      <c r="J407" s="116"/>
      <c r="K407" s="116"/>
      <c r="L407" s="1723">
        <v>2519</v>
      </c>
      <c r="M407" s="1723"/>
      <c r="N407" s="1723"/>
      <c r="O407" s="116"/>
      <c r="P407" s="116"/>
      <c r="Q407" s="116" t="str">
        <f t="shared" si="9"/>
        <v>2519　建設環境</v>
      </c>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row>
    <row r="408" spans="2:62">
      <c r="B408" s="116"/>
      <c r="C408" s="116" t="s">
        <v>1186</v>
      </c>
      <c r="D408" s="116"/>
      <c r="E408" s="116"/>
      <c r="F408" s="116"/>
      <c r="G408" s="116"/>
      <c r="H408" s="116"/>
      <c r="I408" s="116"/>
      <c r="J408" s="116"/>
      <c r="K408" s="116"/>
      <c r="L408" s="1723">
        <v>2520</v>
      </c>
      <c r="M408" s="1723"/>
      <c r="N408" s="1723"/>
      <c r="O408" s="116"/>
      <c r="P408" s="116"/>
      <c r="Q408" s="116" t="str">
        <f t="shared" si="9"/>
        <v>2520　機械</v>
      </c>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row>
    <row r="409" spans="2:62">
      <c r="B409" s="116"/>
      <c r="C409" s="116" t="s">
        <v>1187</v>
      </c>
      <c r="D409" s="116"/>
      <c r="E409" s="116"/>
      <c r="F409" s="116"/>
      <c r="G409" s="116"/>
      <c r="H409" s="116"/>
      <c r="I409" s="116"/>
      <c r="J409" s="116"/>
      <c r="K409" s="116"/>
      <c r="L409" s="1723">
        <v>2521</v>
      </c>
      <c r="M409" s="1723"/>
      <c r="N409" s="1723"/>
      <c r="O409" s="116"/>
      <c r="P409" s="116"/>
      <c r="Q409" s="116" t="str">
        <f t="shared" si="9"/>
        <v>2521　電気・電子</v>
      </c>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row>
    <row r="410" spans="2:62">
      <c r="B410" s="116"/>
      <c r="C410" s="116" t="s">
        <v>1188</v>
      </c>
      <c r="D410" s="116"/>
      <c r="E410" s="116"/>
      <c r="F410" s="116"/>
      <c r="G410" s="116"/>
      <c r="H410" s="116"/>
      <c r="I410" s="116"/>
      <c r="J410" s="116"/>
      <c r="K410" s="116"/>
      <c r="L410" s="1723">
        <v>2522</v>
      </c>
      <c r="M410" s="1723"/>
      <c r="N410" s="1723"/>
      <c r="O410" s="116"/>
      <c r="P410" s="116"/>
      <c r="Q410" s="116" t="str">
        <f t="shared" si="9"/>
        <v>2522　交通量調査</v>
      </c>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row>
    <row r="411" spans="2:62">
      <c r="B411" s="116"/>
      <c r="C411" s="116" t="s">
        <v>1189</v>
      </c>
      <c r="D411" s="116"/>
      <c r="E411" s="116"/>
      <c r="F411" s="116"/>
      <c r="G411" s="116"/>
      <c r="H411" s="116"/>
      <c r="I411" s="116"/>
      <c r="J411" s="116"/>
      <c r="K411" s="116"/>
      <c r="L411" s="1723">
        <v>2523</v>
      </c>
      <c r="M411" s="1723"/>
      <c r="N411" s="1723"/>
      <c r="O411" s="116"/>
      <c r="P411" s="116"/>
      <c r="Q411" s="116" t="str">
        <f t="shared" si="9"/>
        <v>2523　環境調査</v>
      </c>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row>
    <row r="412" spans="2:62">
      <c r="B412" s="116"/>
      <c r="C412" s="116" t="s">
        <v>1190</v>
      </c>
      <c r="D412" s="116"/>
      <c r="E412" s="116"/>
      <c r="F412" s="116"/>
      <c r="G412" s="116"/>
      <c r="H412" s="116"/>
      <c r="I412" s="116"/>
      <c r="J412" s="116"/>
      <c r="K412" s="116"/>
      <c r="L412" s="1723">
        <v>2524</v>
      </c>
      <c r="M412" s="1723"/>
      <c r="N412" s="1723"/>
      <c r="O412" s="116"/>
      <c r="P412" s="116"/>
      <c r="Q412" s="116" t="str">
        <f t="shared" si="9"/>
        <v>2524　経済調査</v>
      </c>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row>
    <row r="413" spans="2:62">
      <c r="B413" s="116"/>
      <c r="C413" s="116" t="s">
        <v>1191</v>
      </c>
      <c r="D413" s="116"/>
      <c r="E413" s="116"/>
      <c r="F413" s="116"/>
      <c r="G413" s="116"/>
      <c r="H413" s="116"/>
      <c r="I413" s="116"/>
      <c r="J413" s="116"/>
      <c r="K413" s="116"/>
      <c r="L413" s="1723">
        <v>2525</v>
      </c>
      <c r="M413" s="1723"/>
      <c r="N413" s="1723"/>
      <c r="O413" s="116"/>
      <c r="P413" s="116"/>
      <c r="Q413" s="116" t="str">
        <f t="shared" si="9"/>
        <v>2525　分析・解析</v>
      </c>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row>
    <row r="414" spans="2:62">
      <c r="B414" s="116"/>
      <c r="C414" s="116" t="s">
        <v>1192</v>
      </c>
      <c r="D414" s="116"/>
      <c r="E414" s="116"/>
      <c r="F414" s="116"/>
      <c r="G414" s="116"/>
      <c r="H414" s="116"/>
      <c r="I414" s="116"/>
      <c r="J414" s="116"/>
      <c r="K414" s="116"/>
      <c r="L414" s="1723">
        <v>2526</v>
      </c>
      <c r="M414" s="1723"/>
      <c r="N414" s="1723"/>
      <c r="O414" s="116"/>
      <c r="P414" s="116"/>
      <c r="Q414" s="116" t="str">
        <f t="shared" si="9"/>
        <v>2526　宅地造成</v>
      </c>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row>
    <row r="415" spans="2:62">
      <c r="B415" s="116"/>
      <c r="C415" s="116" t="s">
        <v>1193</v>
      </c>
      <c r="D415" s="116"/>
      <c r="E415" s="116"/>
      <c r="F415" s="116"/>
      <c r="G415" s="116"/>
      <c r="H415" s="116"/>
      <c r="I415" s="116"/>
      <c r="J415" s="116"/>
      <c r="K415" s="116"/>
      <c r="L415" s="1723">
        <v>2527</v>
      </c>
      <c r="M415" s="1723"/>
      <c r="N415" s="1723"/>
      <c r="O415" s="116"/>
      <c r="P415" s="116"/>
      <c r="Q415" s="116" t="str">
        <f t="shared" si="9"/>
        <v>2527　電算関係</v>
      </c>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row>
    <row r="416" spans="2:62">
      <c r="B416" s="116"/>
      <c r="C416" s="116" t="s">
        <v>1194</v>
      </c>
      <c r="D416" s="116"/>
      <c r="E416" s="116"/>
      <c r="F416" s="116"/>
      <c r="G416" s="116"/>
      <c r="H416" s="116"/>
      <c r="I416" s="116"/>
      <c r="J416" s="116"/>
      <c r="K416" s="116"/>
      <c r="L416" s="1723">
        <v>2528</v>
      </c>
      <c r="M416" s="1723"/>
      <c r="N416" s="1723"/>
      <c r="O416" s="116"/>
      <c r="P416" s="116"/>
      <c r="Q416" s="116" t="str">
        <f t="shared" si="9"/>
        <v>2528　計算業務</v>
      </c>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row>
    <row r="417" spans="2:62">
      <c r="B417" s="116"/>
      <c r="C417" s="116" t="s">
        <v>1195</v>
      </c>
      <c r="D417" s="116"/>
      <c r="E417" s="116"/>
      <c r="F417" s="116"/>
      <c r="G417" s="116"/>
      <c r="H417" s="116"/>
      <c r="I417" s="116"/>
      <c r="J417" s="116"/>
      <c r="K417" s="116"/>
      <c r="L417" s="1723">
        <v>2529</v>
      </c>
      <c r="M417" s="1723"/>
      <c r="N417" s="1723"/>
      <c r="O417" s="116"/>
      <c r="P417" s="116"/>
      <c r="Q417" s="116" t="str">
        <f t="shared" si="9"/>
        <v>2529　資料等整理</v>
      </c>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row>
    <row r="418" spans="2:62">
      <c r="B418" s="116"/>
      <c r="C418" s="116" t="s">
        <v>1196</v>
      </c>
      <c r="D418" s="116"/>
      <c r="E418" s="116"/>
      <c r="F418" s="116"/>
      <c r="G418" s="116"/>
      <c r="H418" s="116"/>
      <c r="I418" s="116"/>
      <c r="J418" s="116"/>
      <c r="K418" s="116"/>
      <c r="L418" s="1723">
        <v>2530</v>
      </c>
      <c r="M418" s="1723"/>
      <c r="N418" s="1723"/>
      <c r="O418" s="116"/>
      <c r="P418" s="116"/>
      <c r="Q418" s="116" t="str">
        <f t="shared" si="9"/>
        <v>2530　施工管理</v>
      </c>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row>
    <row r="419" spans="2:62">
      <c r="B419" s="116"/>
      <c r="C419" s="116" t="s">
        <v>978</v>
      </c>
      <c r="D419" s="116"/>
      <c r="E419" s="116"/>
      <c r="F419" s="116"/>
      <c r="G419" s="116"/>
      <c r="H419" s="116"/>
      <c r="I419" s="116"/>
      <c r="J419" s="116"/>
      <c r="K419" s="116"/>
      <c r="L419" s="1723"/>
      <c r="M419" s="1723"/>
      <c r="N419" s="1723"/>
      <c r="O419" s="116"/>
      <c r="P419" s="116"/>
      <c r="Q419" s="116" t="str">
        <f t="shared" si="9"/>
        <v>　（地質調査）</v>
      </c>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row>
    <row r="420" spans="2:62">
      <c r="B420" s="116"/>
      <c r="C420" s="116" t="s">
        <v>1197</v>
      </c>
      <c r="D420" s="116"/>
      <c r="E420" s="116"/>
      <c r="F420" s="116"/>
      <c r="G420" s="116"/>
      <c r="H420" s="116"/>
      <c r="I420" s="116"/>
      <c r="J420" s="116"/>
      <c r="K420" s="116"/>
      <c r="L420" s="1723">
        <v>2301</v>
      </c>
      <c r="M420" s="1723"/>
      <c r="N420" s="1723"/>
      <c r="O420" s="116"/>
      <c r="P420" s="116"/>
      <c r="Q420" s="116" t="str">
        <f t="shared" si="9"/>
        <v>2301　地質調査</v>
      </c>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row>
    <row r="421" spans="2:62">
      <c r="B421" s="116"/>
      <c r="C421" s="116" t="s">
        <v>1198</v>
      </c>
      <c r="D421" s="116"/>
      <c r="E421" s="116"/>
      <c r="F421" s="116"/>
      <c r="G421" s="116"/>
      <c r="H421" s="116"/>
      <c r="I421" s="116"/>
      <c r="J421" s="116"/>
      <c r="K421" s="116"/>
      <c r="L421" s="1723"/>
      <c r="M421" s="1723"/>
      <c r="N421" s="1723"/>
      <c r="O421" s="116"/>
      <c r="P421" s="116"/>
      <c r="Q421" s="116" t="str">
        <f t="shared" si="9"/>
        <v>　（補償関係コンサル）</v>
      </c>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row>
    <row r="422" spans="2:62">
      <c r="B422" s="116"/>
      <c r="C422" s="116" t="s">
        <v>1199</v>
      </c>
      <c r="D422" s="116"/>
      <c r="E422" s="116"/>
      <c r="F422" s="116"/>
      <c r="G422" s="116"/>
      <c r="H422" s="116"/>
      <c r="I422" s="116"/>
      <c r="J422" s="116"/>
      <c r="K422" s="116"/>
      <c r="L422" s="1723">
        <v>2401</v>
      </c>
      <c r="M422" s="1723"/>
      <c r="N422" s="1723"/>
      <c r="O422" s="116"/>
      <c r="P422" s="116"/>
      <c r="Q422" s="116" t="str">
        <f t="shared" si="9"/>
        <v>2401　土地調査</v>
      </c>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row>
    <row r="423" spans="2:62">
      <c r="B423" s="116"/>
      <c r="C423" s="116" t="s">
        <v>1200</v>
      </c>
      <c r="D423" s="116"/>
      <c r="E423" s="116"/>
      <c r="F423" s="116"/>
      <c r="G423" s="116"/>
      <c r="H423" s="116"/>
      <c r="I423" s="116"/>
      <c r="J423" s="116"/>
      <c r="K423" s="116"/>
      <c r="L423" s="1723">
        <v>2402</v>
      </c>
      <c r="M423" s="1723"/>
      <c r="N423" s="1723"/>
      <c r="O423" s="116"/>
      <c r="P423" s="116"/>
      <c r="Q423" s="116" t="str">
        <f t="shared" si="9"/>
        <v>2402　土地評価</v>
      </c>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row>
    <row r="424" spans="2:62">
      <c r="B424" s="116"/>
      <c r="C424" s="116" t="s">
        <v>1201</v>
      </c>
      <c r="D424" s="116"/>
      <c r="E424" s="116"/>
      <c r="F424" s="116"/>
      <c r="G424" s="116"/>
      <c r="H424" s="116"/>
      <c r="I424" s="116"/>
      <c r="J424" s="116"/>
      <c r="K424" s="116"/>
      <c r="L424" s="1723">
        <v>2403</v>
      </c>
      <c r="M424" s="1723"/>
      <c r="N424" s="1723"/>
      <c r="O424" s="116"/>
      <c r="P424" s="116"/>
      <c r="Q424" s="116" t="str">
        <f t="shared" si="9"/>
        <v>2403　物件</v>
      </c>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row>
    <row r="425" spans="2:62">
      <c r="B425" s="116"/>
      <c r="C425" s="116" t="s">
        <v>1202</v>
      </c>
      <c r="D425" s="116"/>
      <c r="E425" s="116"/>
      <c r="F425" s="116"/>
      <c r="G425" s="116"/>
      <c r="H425" s="116"/>
      <c r="I425" s="116"/>
      <c r="J425" s="116"/>
      <c r="K425" s="116"/>
      <c r="L425" s="1723">
        <v>2404</v>
      </c>
      <c r="M425" s="1723"/>
      <c r="N425" s="1723"/>
      <c r="O425" s="116"/>
      <c r="P425" s="116"/>
      <c r="Q425" s="116" t="str">
        <f t="shared" si="9"/>
        <v>2404　機械工作物</v>
      </c>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row>
    <row r="426" spans="2:62">
      <c r="B426" s="116"/>
      <c r="C426" s="116" t="s">
        <v>1203</v>
      </c>
      <c r="D426" s="116"/>
      <c r="E426" s="116"/>
      <c r="F426" s="116"/>
      <c r="G426" s="116"/>
      <c r="H426" s="116"/>
      <c r="I426" s="116"/>
      <c r="J426" s="116"/>
      <c r="K426" s="116"/>
      <c r="L426" s="1723">
        <v>2405</v>
      </c>
      <c r="M426" s="1723"/>
      <c r="N426" s="1723"/>
      <c r="O426" s="116"/>
      <c r="P426" s="116"/>
      <c r="Q426" s="116" t="str">
        <f t="shared" si="9"/>
        <v>2405　営業補償・特殊補償</v>
      </c>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row>
    <row r="427" spans="2:62">
      <c r="B427" s="116"/>
      <c r="C427" s="116" t="s">
        <v>1204</v>
      </c>
      <c r="D427" s="116"/>
      <c r="E427" s="116"/>
      <c r="F427" s="116"/>
      <c r="G427" s="116"/>
      <c r="H427" s="116"/>
      <c r="I427" s="116"/>
      <c r="J427" s="116"/>
      <c r="K427" s="116"/>
      <c r="L427" s="1723">
        <v>2406</v>
      </c>
      <c r="M427" s="1723"/>
      <c r="N427" s="1723"/>
      <c r="O427" s="116"/>
      <c r="P427" s="116"/>
      <c r="Q427" s="116" t="str">
        <f t="shared" si="9"/>
        <v>2406　事業損失</v>
      </c>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row>
    <row r="428" spans="2:62">
      <c r="B428" s="116"/>
      <c r="C428" s="116" t="s">
        <v>1205</v>
      </c>
      <c r="D428" s="116"/>
      <c r="E428" s="116"/>
      <c r="F428" s="116"/>
      <c r="G428" s="116"/>
      <c r="H428" s="116"/>
      <c r="I428" s="116"/>
      <c r="J428" s="116"/>
      <c r="K428" s="116"/>
      <c r="L428" s="1723">
        <v>2407</v>
      </c>
      <c r="M428" s="1723"/>
      <c r="N428" s="1723"/>
      <c r="O428" s="116"/>
      <c r="P428" s="116"/>
      <c r="Q428" s="116" t="str">
        <f t="shared" si="9"/>
        <v>2407　補償関連</v>
      </c>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row>
    <row r="429" spans="2:62">
      <c r="B429" s="116"/>
      <c r="C429" s="116" t="s">
        <v>1206</v>
      </c>
      <c r="D429" s="116"/>
      <c r="E429" s="116"/>
      <c r="F429" s="116"/>
      <c r="G429" s="116"/>
      <c r="H429" s="116"/>
      <c r="I429" s="116"/>
      <c r="J429" s="116"/>
      <c r="K429" s="116"/>
      <c r="L429" s="1723">
        <v>2408</v>
      </c>
      <c r="M429" s="1723"/>
      <c r="N429" s="1723"/>
      <c r="O429" s="116"/>
      <c r="P429" s="116"/>
      <c r="Q429" s="116" t="str">
        <f t="shared" si="9"/>
        <v>2408　不動産鑑定</v>
      </c>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row>
    <row r="430" spans="2:62">
      <c r="B430" s="116"/>
      <c r="C430" s="116" t="s">
        <v>1207</v>
      </c>
      <c r="D430" s="116"/>
      <c r="E430" s="116"/>
      <c r="F430" s="116"/>
      <c r="G430" s="116"/>
      <c r="H430" s="116"/>
      <c r="I430" s="116"/>
      <c r="J430" s="116"/>
      <c r="K430" s="116"/>
      <c r="L430" s="1723">
        <v>2409</v>
      </c>
      <c r="M430" s="1723"/>
      <c r="N430" s="1723"/>
      <c r="O430" s="116"/>
      <c r="P430" s="116"/>
      <c r="Q430" s="116" t="str">
        <f t="shared" si="9"/>
        <v>2409　登記手続き等</v>
      </c>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row>
  </sheetData>
  <sheetProtection password="8A15" sheet="1" objects="1" scenarios="1" selectLockedCells="1"/>
  <mergeCells count="1044">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formula1>$C$360:$C$366</formula1>
    </dataValidation>
  </dataValidations>
  <printOptions horizontalCentered="1"/>
  <pageMargins left="0.43307086614173229" right="0.15748031496062992" top="0.78740157480314965" bottom="0.59055118110236227" header="0.51181102362204722" footer="0.31496062992125984"/>
  <pageSetup paperSize="9" scale="79" orientation="landscape" horizontalDpi="300" verticalDpi="300" r:id="rId1"/>
  <headerFooter alignWithMargins="0">
    <oddHeader>&amp;R&amp;"ＭＳ ゴシック,標準"&amp;8平成３０年度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78"/>
  <sheetViews>
    <sheetView view="pageBreakPreview" zoomScale="80" zoomScaleNormal="80" zoomScaleSheetLayoutView="80" workbookViewId="0">
      <selection activeCell="C42" sqref="C42:E42"/>
    </sheetView>
  </sheetViews>
  <sheetFormatPr defaultRowHeight="13.5"/>
  <cols>
    <col min="1" max="1" width="1.5" style="179" customWidth="1"/>
    <col min="2" max="2" width="5.875" style="221" customWidth="1"/>
    <col min="3" max="3" width="10.625" style="221" customWidth="1"/>
    <col min="4" max="4" width="4.25" style="221" customWidth="1"/>
    <col min="5" max="5" width="11.25" style="221" customWidth="1"/>
    <col min="6" max="6" width="3.5" style="221" customWidth="1"/>
    <col min="7" max="7" width="10.5" style="221" customWidth="1"/>
    <col min="8" max="8" width="11.25" style="221" customWidth="1"/>
    <col min="9" max="9" width="10.375" style="221" customWidth="1"/>
    <col min="10" max="10" width="9.875" style="221" customWidth="1"/>
    <col min="11" max="11" width="9" style="221"/>
    <col min="12" max="12" width="7.625" style="221" customWidth="1"/>
    <col min="13" max="17" width="9" style="221"/>
    <col min="18" max="18" width="7.25" style="221" customWidth="1"/>
    <col min="19" max="256" width="9" style="179"/>
    <col min="257" max="257" width="1.5" style="179" customWidth="1"/>
    <col min="258" max="258" width="5.875" style="179" customWidth="1"/>
    <col min="259" max="259" width="10.625" style="179" customWidth="1"/>
    <col min="260" max="260" width="4.25" style="179" customWidth="1"/>
    <col min="261" max="261" width="11.25" style="179" customWidth="1"/>
    <col min="262" max="262" width="3.5" style="179" customWidth="1"/>
    <col min="263" max="263" width="10.5" style="179" customWidth="1"/>
    <col min="264" max="264" width="11.25" style="179" customWidth="1"/>
    <col min="265" max="265" width="10.375" style="179" customWidth="1"/>
    <col min="266" max="266" width="9.875" style="179" customWidth="1"/>
    <col min="267" max="267" width="9" style="179"/>
    <col min="268" max="268" width="7.625" style="179" customWidth="1"/>
    <col min="269" max="273" width="9" style="179"/>
    <col min="274" max="274" width="7.25" style="179" customWidth="1"/>
    <col min="275" max="512" width="9" style="179"/>
    <col min="513" max="513" width="1.5" style="179" customWidth="1"/>
    <col min="514" max="514" width="5.875" style="179" customWidth="1"/>
    <col min="515" max="515" width="10.625" style="179" customWidth="1"/>
    <col min="516" max="516" width="4.25" style="179" customWidth="1"/>
    <col min="517" max="517" width="11.25" style="179" customWidth="1"/>
    <col min="518" max="518" width="3.5" style="179" customWidth="1"/>
    <col min="519" max="519" width="10.5" style="179" customWidth="1"/>
    <col min="520" max="520" width="11.25" style="179" customWidth="1"/>
    <col min="521" max="521" width="10.375" style="179" customWidth="1"/>
    <col min="522" max="522" width="9.875" style="179" customWidth="1"/>
    <col min="523" max="523" width="9" style="179"/>
    <col min="524" max="524" width="7.625" style="179" customWidth="1"/>
    <col min="525" max="529" width="9" style="179"/>
    <col min="530" max="530" width="7.25" style="179" customWidth="1"/>
    <col min="531" max="768" width="9" style="179"/>
    <col min="769" max="769" width="1.5" style="179" customWidth="1"/>
    <col min="770" max="770" width="5.875" style="179" customWidth="1"/>
    <col min="771" max="771" width="10.625" style="179" customWidth="1"/>
    <col min="772" max="772" width="4.25" style="179" customWidth="1"/>
    <col min="773" max="773" width="11.25" style="179" customWidth="1"/>
    <col min="774" max="774" width="3.5" style="179" customWidth="1"/>
    <col min="775" max="775" width="10.5" style="179" customWidth="1"/>
    <col min="776" max="776" width="11.25" style="179" customWidth="1"/>
    <col min="777" max="777" width="10.375" style="179" customWidth="1"/>
    <col min="778" max="778" width="9.875" style="179" customWidth="1"/>
    <col min="779" max="779" width="9" style="179"/>
    <col min="780" max="780" width="7.625" style="179" customWidth="1"/>
    <col min="781" max="785" width="9" style="179"/>
    <col min="786" max="786" width="7.25" style="179" customWidth="1"/>
    <col min="787" max="1024" width="9" style="179"/>
    <col min="1025" max="1025" width="1.5" style="179" customWidth="1"/>
    <col min="1026" max="1026" width="5.875" style="179" customWidth="1"/>
    <col min="1027" max="1027" width="10.625" style="179" customWidth="1"/>
    <col min="1028" max="1028" width="4.25" style="179" customWidth="1"/>
    <col min="1029" max="1029" width="11.25" style="179" customWidth="1"/>
    <col min="1030" max="1030" width="3.5" style="179" customWidth="1"/>
    <col min="1031" max="1031" width="10.5" style="179" customWidth="1"/>
    <col min="1032" max="1032" width="11.25" style="179" customWidth="1"/>
    <col min="1033" max="1033" width="10.375" style="179" customWidth="1"/>
    <col min="1034" max="1034" width="9.875" style="179" customWidth="1"/>
    <col min="1035" max="1035" width="9" style="179"/>
    <col min="1036" max="1036" width="7.625" style="179" customWidth="1"/>
    <col min="1037" max="1041" width="9" style="179"/>
    <col min="1042" max="1042" width="7.25" style="179" customWidth="1"/>
    <col min="1043" max="1280" width="9" style="179"/>
    <col min="1281" max="1281" width="1.5" style="179" customWidth="1"/>
    <col min="1282" max="1282" width="5.875" style="179" customWidth="1"/>
    <col min="1283" max="1283" width="10.625" style="179" customWidth="1"/>
    <col min="1284" max="1284" width="4.25" style="179" customWidth="1"/>
    <col min="1285" max="1285" width="11.25" style="179" customWidth="1"/>
    <col min="1286" max="1286" width="3.5" style="179" customWidth="1"/>
    <col min="1287" max="1287" width="10.5" style="179" customWidth="1"/>
    <col min="1288" max="1288" width="11.25" style="179" customWidth="1"/>
    <col min="1289" max="1289" width="10.375" style="179" customWidth="1"/>
    <col min="1290" max="1290" width="9.875" style="179" customWidth="1"/>
    <col min="1291" max="1291" width="9" style="179"/>
    <col min="1292" max="1292" width="7.625" style="179" customWidth="1"/>
    <col min="1293" max="1297" width="9" style="179"/>
    <col min="1298" max="1298" width="7.25" style="179" customWidth="1"/>
    <col min="1299" max="1536" width="9" style="179"/>
    <col min="1537" max="1537" width="1.5" style="179" customWidth="1"/>
    <col min="1538" max="1538" width="5.875" style="179" customWidth="1"/>
    <col min="1539" max="1539" width="10.625" style="179" customWidth="1"/>
    <col min="1540" max="1540" width="4.25" style="179" customWidth="1"/>
    <col min="1541" max="1541" width="11.25" style="179" customWidth="1"/>
    <col min="1542" max="1542" width="3.5" style="179" customWidth="1"/>
    <col min="1543" max="1543" width="10.5" style="179" customWidth="1"/>
    <col min="1544" max="1544" width="11.25" style="179" customWidth="1"/>
    <col min="1545" max="1545" width="10.375" style="179" customWidth="1"/>
    <col min="1546" max="1546" width="9.875" style="179" customWidth="1"/>
    <col min="1547" max="1547" width="9" style="179"/>
    <col min="1548" max="1548" width="7.625" style="179" customWidth="1"/>
    <col min="1549" max="1553" width="9" style="179"/>
    <col min="1554" max="1554" width="7.25" style="179" customWidth="1"/>
    <col min="1555" max="1792" width="9" style="179"/>
    <col min="1793" max="1793" width="1.5" style="179" customWidth="1"/>
    <col min="1794" max="1794" width="5.875" style="179" customWidth="1"/>
    <col min="1795" max="1795" width="10.625" style="179" customWidth="1"/>
    <col min="1796" max="1796" width="4.25" style="179" customWidth="1"/>
    <col min="1797" max="1797" width="11.25" style="179" customWidth="1"/>
    <col min="1798" max="1798" width="3.5" style="179" customWidth="1"/>
    <col min="1799" max="1799" width="10.5" style="179" customWidth="1"/>
    <col min="1800" max="1800" width="11.25" style="179" customWidth="1"/>
    <col min="1801" max="1801" width="10.375" style="179" customWidth="1"/>
    <col min="1802" max="1802" width="9.875" style="179" customWidth="1"/>
    <col min="1803" max="1803" width="9" style="179"/>
    <col min="1804" max="1804" width="7.625" style="179" customWidth="1"/>
    <col min="1805" max="1809" width="9" style="179"/>
    <col min="1810" max="1810" width="7.25" style="179" customWidth="1"/>
    <col min="1811" max="2048" width="9" style="179"/>
    <col min="2049" max="2049" width="1.5" style="179" customWidth="1"/>
    <col min="2050" max="2050" width="5.875" style="179" customWidth="1"/>
    <col min="2051" max="2051" width="10.625" style="179" customWidth="1"/>
    <col min="2052" max="2052" width="4.25" style="179" customWidth="1"/>
    <col min="2053" max="2053" width="11.25" style="179" customWidth="1"/>
    <col min="2054" max="2054" width="3.5" style="179" customWidth="1"/>
    <col min="2055" max="2055" width="10.5" style="179" customWidth="1"/>
    <col min="2056" max="2056" width="11.25" style="179" customWidth="1"/>
    <col min="2057" max="2057" width="10.375" style="179" customWidth="1"/>
    <col min="2058" max="2058" width="9.875" style="179" customWidth="1"/>
    <col min="2059" max="2059" width="9" style="179"/>
    <col min="2060" max="2060" width="7.625" style="179" customWidth="1"/>
    <col min="2061" max="2065" width="9" style="179"/>
    <col min="2066" max="2066" width="7.25" style="179" customWidth="1"/>
    <col min="2067" max="2304" width="9" style="179"/>
    <col min="2305" max="2305" width="1.5" style="179" customWidth="1"/>
    <col min="2306" max="2306" width="5.875" style="179" customWidth="1"/>
    <col min="2307" max="2307" width="10.625" style="179" customWidth="1"/>
    <col min="2308" max="2308" width="4.25" style="179" customWidth="1"/>
    <col min="2309" max="2309" width="11.25" style="179" customWidth="1"/>
    <col min="2310" max="2310" width="3.5" style="179" customWidth="1"/>
    <col min="2311" max="2311" width="10.5" style="179" customWidth="1"/>
    <col min="2312" max="2312" width="11.25" style="179" customWidth="1"/>
    <col min="2313" max="2313" width="10.375" style="179" customWidth="1"/>
    <col min="2314" max="2314" width="9.875" style="179" customWidth="1"/>
    <col min="2315" max="2315" width="9" style="179"/>
    <col min="2316" max="2316" width="7.625" style="179" customWidth="1"/>
    <col min="2317" max="2321" width="9" style="179"/>
    <col min="2322" max="2322" width="7.25" style="179" customWidth="1"/>
    <col min="2323" max="2560" width="9" style="179"/>
    <col min="2561" max="2561" width="1.5" style="179" customWidth="1"/>
    <col min="2562" max="2562" width="5.875" style="179" customWidth="1"/>
    <col min="2563" max="2563" width="10.625" style="179" customWidth="1"/>
    <col min="2564" max="2564" width="4.25" style="179" customWidth="1"/>
    <col min="2565" max="2565" width="11.25" style="179" customWidth="1"/>
    <col min="2566" max="2566" width="3.5" style="179" customWidth="1"/>
    <col min="2567" max="2567" width="10.5" style="179" customWidth="1"/>
    <col min="2568" max="2568" width="11.25" style="179" customWidth="1"/>
    <col min="2569" max="2569" width="10.375" style="179" customWidth="1"/>
    <col min="2570" max="2570" width="9.875" style="179" customWidth="1"/>
    <col min="2571" max="2571" width="9" style="179"/>
    <col min="2572" max="2572" width="7.625" style="179" customWidth="1"/>
    <col min="2573" max="2577" width="9" style="179"/>
    <col min="2578" max="2578" width="7.25" style="179" customWidth="1"/>
    <col min="2579" max="2816" width="9" style="179"/>
    <col min="2817" max="2817" width="1.5" style="179" customWidth="1"/>
    <col min="2818" max="2818" width="5.875" style="179" customWidth="1"/>
    <col min="2819" max="2819" width="10.625" style="179" customWidth="1"/>
    <col min="2820" max="2820" width="4.25" style="179" customWidth="1"/>
    <col min="2821" max="2821" width="11.25" style="179" customWidth="1"/>
    <col min="2822" max="2822" width="3.5" style="179" customWidth="1"/>
    <col min="2823" max="2823" width="10.5" style="179" customWidth="1"/>
    <col min="2824" max="2824" width="11.25" style="179" customWidth="1"/>
    <col min="2825" max="2825" width="10.375" style="179" customWidth="1"/>
    <col min="2826" max="2826" width="9.875" style="179" customWidth="1"/>
    <col min="2827" max="2827" width="9" style="179"/>
    <col min="2828" max="2828" width="7.625" style="179" customWidth="1"/>
    <col min="2829" max="2833" width="9" style="179"/>
    <col min="2834" max="2834" width="7.25" style="179" customWidth="1"/>
    <col min="2835" max="3072" width="9" style="179"/>
    <col min="3073" max="3073" width="1.5" style="179" customWidth="1"/>
    <col min="3074" max="3074" width="5.875" style="179" customWidth="1"/>
    <col min="3075" max="3075" width="10.625" style="179" customWidth="1"/>
    <col min="3076" max="3076" width="4.25" style="179" customWidth="1"/>
    <col min="3077" max="3077" width="11.25" style="179" customWidth="1"/>
    <col min="3078" max="3078" width="3.5" style="179" customWidth="1"/>
    <col min="3079" max="3079" width="10.5" style="179" customWidth="1"/>
    <col min="3080" max="3080" width="11.25" style="179" customWidth="1"/>
    <col min="3081" max="3081" width="10.375" style="179" customWidth="1"/>
    <col min="3082" max="3082" width="9.875" style="179" customWidth="1"/>
    <col min="3083" max="3083" width="9" style="179"/>
    <col min="3084" max="3084" width="7.625" style="179" customWidth="1"/>
    <col min="3085" max="3089" width="9" style="179"/>
    <col min="3090" max="3090" width="7.25" style="179" customWidth="1"/>
    <col min="3091" max="3328" width="9" style="179"/>
    <col min="3329" max="3329" width="1.5" style="179" customWidth="1"/>
    <col min="3330" max="3330" width="5.875" style="179" customWidth="1"/>
    <col min="3331" max="3331" width="10.625" style="179" customWidth="1"/>
    <col min="3332" max="3332" width="4.25" style="179" customWidth="1"/>
    <col min="3333" max="3333" width="11.25" style="179" customWidth="1"/>
    <col min="3334" max="3334" width="3.5" style="179" customWidth="1"/>
    <col min="3335" max="3335" width="10.5" style="179" customWidth="1"/>
    <col min="3336" max="3336" width="11.25" style="179" customWidth="1"/>
    <col min="3337" max="3337" width="10.375" style="179" customWidth="1"/>
    <col min="3338" max="3338" width="9.875" style="179" customWidth="1"/>
    <col min="3339" max="3339" width="9" style="179"/>
    <col min="3340" max="3340" width="7.625" style="179" customWidth="1"/>
    <col min="3341" max="3345" width="9" style="179"/>
    <col min="3346" max="3346" width="7.25" style="179" customWidth="1"/>
    <col min="3347" max="3584" width="9" style="179"/>
    <col min="3585" max="3585" width="1.5" style="179" customWidth="1"/>
    <col min="3586" max="3586" width="5.875" style="179" customWidth="1"/>
    <col min="3587" max="3587" width="10.625" style="179" customWidth="1"/>
    <col min="3588" max="3588" width="4.25" style="179" customWidth="1"/>
    <col min="3589" max="3589" width="11.25" style="179" customWidth="1"/>
    <col min="3590" max="3590" width="3.5" style="179" customWidth="1"/>
    <col min="3591" max="3591" width="10.5" style="179" customWidth="1"/>
    <col min="3592" max="3592" width="11.25" style="179" customWidth="1"/>
    <col min="3593" max="3593" width="10.375" style="179" customWidth="1"/>
    <col min="3594" max="3594" width="9.875" style="179" customWidth="1"/>
    <col min="3595" max="3595" width="9" style="179"/>
    <col min="3596" max="3596" width="7.625" style="179" customWidth="1"/>
    <col min="3597" max="3601" width="9" style="179"/>
    <col min="3602" max="3602" width="7.25" style="179" customWidth="1"/>
    <col min="3603" max="3840" width="9" style="179"/>
    <col min="3841" max="3841" width="1.5" style="179" customWidth="1"/>
    <col min="3842" max="3842" width="5.875" style="179" customWidth="1"/>
    <col min="3843" max="3843" width="10.625" style="179" customWidth="1"/>
    <col min="3844" max="3844" width="4.25" style="179" customWidth="1"/>
    <col min="3845" max="3845" width="11.25" style="179" customWidth="1"/>
    <col min="3846" max="3846" width="3.5" style="179" customWidth="1"/>
    <col min="3847" max="3847" width="10.5" style="179" customWidth="1"/>
    <col min="3848" max="3848" width="11.25" style="179" customWidth="1"/>
    <col min="3849" max="3849" width="10.375" style="179" customWidth="1"/>
    <col min="3850" max="3850" width="9.875" style="179" customWidth="1"/>
    <col min="3851" max="3851" width="9" style="179"/>
    <col min="3852" max="3852" width="7.625" style="179" customWidth="1"/>
    <col min="3853" max="3857" width="9" style="179"/>
    <col min="3858" max="3858" width="7.25" style="179" customWidth="1"/>
    <col min="3859" max="4096" width="9" style="179"/>
    <col min="4097" max="4097" width="1.5" style="179" customWidth="1"/>
    <col min="4098" max="4098" width="5.875" style="179" customWidth="1"/>
    <col min="4099" max="4099" width="10.625" style="179" customWidth="1"/>
    <col min="4100" max="4100" width="4.25" style="179" customWidth="1"/>
    <col min="4101" max="4101" width="11.25" style="179" customWidth="1"/>
    <col min="4102" max="4102" width="3.5" style="179" customWidth="1"/>
    <col min="4103" max="4103" width="10.5" style="179" customWidth="1"/>
    <col min="4104" max="4104" width="11.25" style="179" customWidth="1"/>
    <col min="4105" max="4105" width="10.375" style="179" customWidth="1"/>
    <col min="4106" max="4106" width="9.875" style="179" customWidth="1"/>
    <col min="4107" max="4107" width="9" style="179"/>
    <col min="4108" max="4108" width="7.625" style="179" customWidth="1"/>
    <col min="4109" max="4113" width="9" style="179"/>
    <col min="4114" max="4114" width="7.25" style="179" customWidth="1"/>
    <col min="4115" max="4352" width="9" style="179"/>
    <col min="4353" max="4353" width="1.5" style="179" customWidth="1"/>
    <col min="4354" max="4354" width="5.875" style="179" customWidth="1"/>
    <col min="4355" max="4355" width="10.625" style="179" customWidth="1"/>
    <col min="4356" max="4356" width="4.25" style="179" customWidth="1"/>
    <col min="4357" max="4357" width="11.25" style="179" customWidth="1"/>
    <col min="4358" max="4358" width="3.5" style="179" customWidth="1"/>
    <col min="4359" max="4359" width="10.5" style="179" customWidth="1"/>
    <col min="4360" max="4360" width="11.25" style="179" customWidth="1"/>
    <col min="4361" max="4361" width="10.375" style="179" customWidth="1"/>
    <col min="4362" max="4362" width="9.875" style="179" customWidth="1"/>
    <col min="4363" max="4363" width="9" style="179"/>
    <col min="4364" max="4364" width="7.625" style="179" customWidth="1"/>
    <col min="4365" max="4369" width="9" style="179"/>
    <col min="4370" max="4370" width="7.25" style="179" customWidth="1"/>
    <col min="4371" max="4608" width="9" style="179"/>
    <col min="4609" max="4609" width="1.5" style="179" customWidth="1"/>
    <col min="4610" max="4610" width="5.875" style="179" customWidth="1"/>
    <col min="4611" max="4611" width="10.625" style="179" customWidth="1"/>
    <col min="4612" max="4612" width="4.25" style="179" customWidth="1"/>
    <col min="4613" max="4613" width="11.25" style="179" customWidth="1"/>
    <col min="4614" max="4614" width="3.5" style="179" customWidth="1"/>
    <col min="4615" max="4615" width="10.5" style="179" customWidth="1"/>
    <col min="4616" max="4616" width="11.25" style="179" customWidth="1"/>
    <col min="4617" max="4617" width="10.375" style="179" customWidth="1"/>
    <col min="4618" max="4618" width="9.875" style="179" customWidth="1"/>
    <col min="4619" max="4619" width="9" style="179"/>
    <col min="4620" max="4620" width="7.625" style="179" customWidth="1"/>
    <col min="4621" max="4625" width="9" style="179"/>
    <col min="4626" max="4626" width="7.25" style="179" customWidth="1"/>
    <col min="4627" max="4864" width="9" style="179"/>
    <col min="4865" max="4865" width="1.5" style="179" customWidth="1"/>
    <col min="4866" max="4866" width="5.875" style="179" customWidth="1"/>
    <col min="4867" max="4867" width="10.625" style="179" customWidth="1"/>
    <col min="4868" max="4868" width="4.25" style="179" customWidth="1"/>
    <col min="4869" max="4869" width="11.25" style="179" customWidth="1"/>
    <col min="4870" max="4870" width="3.5" style="179" customWidth="1"/>
    <col min="4871" max="4871" width="10.5" style="179" customWidth="1"/>
    <col min="4872" max="4872" width="11.25" style="179" customWidth="1"/>
    <col min="4873" max="4873" width="10.375" style="179" customWidth="1"/>
    <col min="4874" max="4874" width="9.875" style="179" customWidth="1"/>
    <col min="4875" max="4875" width="9" style="179"/>
    <col min="4876" max="4876" width="7.625" style="179" customWidth="1"/>
    <col min="4877" max="4881" width="9" style="179"/>
    <col min="4882" max="4882" width="7.25" style="179" customWidth="1"/>
    <col min="4883" max="5120" width="9" style="179"/>
    <col min="5121" max="5121" width="1.5" style="179" customWidth="1"/>
    <col min="5122" max="5122" width="5.875" style="179" customWidth="1"/>
    <col min="5123" max="5123" width="10.625" style="179" customWidth="1"/>
    <col min="5124" max="5124" width="4.25" style="179" customWidth="1"/>
    <col min="5125" max="5125" width="11.25" style="179" customWidth="1"/>
    <col min="5126" max="5126" width="3.5" style="179" customWidth="1"/>
    <col min="5127" max="5127" width="10.5" style="179" customWidth="1"/>
    <col min="5128" max="5128" width="11.25" style="179" customWidth="1"/>
    <col min="5129" max="5129" width="10.375" style="179" customWidth="1"/>
    <col min="5130" max="5130" width="9.875" style="179" customWidth="1"/>
    <col min="5131" max="5131" width="9" style="179"/>
    <col min="5132" max="5132" width="7.625" style="179" customWidth="1"/>
    <col min="5133" max="5137" width="9" style="179"/>
    <col min="5138" max="5138" width="7.25" style="179" customWidth="1"/>
    <col min="5139" max="5376" width="9" style="179"/>
    <col min="5377" max="5377" width="1.5" style="179" customWidth="1"/>
    <col min="5378" max="5378" width="5.875" style="179" customWidth="1"/>
    <col min="5379" max="5379" width="10.625" style="179" customWidth="1"/>
    <col min="5380" max="5380" width="4.25" style="179" customWidth="1"/>
    <col min="5381" max="5381" width="11.25" style="179" customWidth="1"/>
    <col min="5382" max="5382" width="3.5" style="179" customWidth="1"/>
    <col min="5383" max="5383" width="10.5" style="179" customWidth="1"/>
    <col min="5384" max="5384" width="11.25" style="179" customWidth="1"/>
    <col min="5385" max="5385" width="10.375" style="179" customWidth="1"/>
    <col min="5386" max="5386" width="9.875" style="179" customWidth="1"/>
    <col min="5387" max="5387" width="9" style="179"/>
    <col min="5388" max="5388" width="7.625" style="179" customWidth="1"/>
    <col min="5389" max="5393" width="9" style="179"/>
    <col min="5394" max="5394" width="7.25" style="179" customWidth="1"/>
    <col min="5395" max="5632" width="9" style="179"/>
    <col min="5633" max="5633" width="1.5" style="179" customWidth="1"/>
    <col min="5634" max="5634" width="5.875" style="179" customWidth="1"/>
    <col min="5635" max="5635" width="10.625" style="179" customWidth="1"/>
    <col min="5636" max="5636" width="4.25" style="179" customWidth="1"/>
    <col min="5637" max="5637" width="11.25" style="179" customWidth="1"/>
    <col min="5638" max="5638" width="3.5" style="179" customWidth="1"/>
    <col min="5639" max="5639" width="10.5" style="179" customWidth="1"/>
    <col min="5640" max="5640" width="11.25" style="179" customWidth="1"/>
    <col min="5641" max="5641" width="10.375" style="179" customWidth="1"/>
    <col min="5642" max="5642" width="9.875" style="179" customWidth="1"/>
    <col min="5643" max="5643" width="9" style="179"/>
    <col min="5644" max="5644" width="7.625" style="179" customWidth="1"/>
    <col min="5645" max="5649" width="9" style="179"/>
    <col min="5650" max="5650" width="7.25" style="179" customWidth="1"/>
    <col min="5651" max="5888" width="9" style="179"/>
    <col min="5889" max="5889" width="1.5" style="179" customWidth="1"/>
    <col min="5890" max="5890" width="5.875" style="179" customWidth="1"/>
    <col min="5891" max="5891" width="10.625" style="179" customWidth="1"/>
    <col min="5892" max="5892" width="4.25" style="179" customWidth="1"/>
    <col min="5893" max="5893" width="11.25" style="179" customWidth="1"/>
    <col min="5894" max="5894" width="3.5" style="179" customWidth="1"/>
    <col min="5895" max="5895" width="10.5" style="179" customWidth="1"/>
    <col min="5896" max="5896" width="11.25" style="179" customWidth="1"/>
    <col min="5897" max="5897" width="10.375" style="179" customWidth="1"/>
    <col min="5898" max="5898" width="9.875" style="179" customWidth="1"/>
    <col min="5899" max="5899" width="9" style="179"/>
    <col min="5900" max="5900" width="7.625" style="179" customWidth="1"/>
    <col min="5901" max="5905" width="9" style="179"/>
    <col min="5906" max="5906" width="7.25" style="179" customWidth="1"/>
    <col min="5907" max="6144" width="9" style="179"/>
    <col min="6145" max="6145" width="1.5" style="179" customWidth="1"/>
    <col min="6146" max="6146" width="5.875" style="179" customWidth="1"/>
    <col min="6147" max="6147" width="10.625" style="179" customWidth="1"/>
    <col min="6148" max="6148" width="4.25" style="179" customWidth="1"/>
    <col min="6149" max="6149" width="11.25" style="179" customWidth="1"/>
    <col min="6150" max="6150" width="3.5" style="179" customWidth="1"/>
    <col min="6151" max="6151" width="10.5" style="179" customWidth="1"/>
    <col min="6152" max="6152" width="11.25" style="179" customWidth="1"/>
    <col min="6153" max="6153" width="10.375" style="179" customWidth="1"/>
    <col min="6154" max="6154" width="9.875" style="179" customWidth="1"/>
    <col min="6155" max="6155" width="9" style="179"/>
    <col min="6156" max="6156" width="7.625" style="179" customWidth="1"/>
    <col min="6157" max="6161" width="9" style="179"/>
    <col min="6162" max="6162" width="7.25" style="179" customWidth="1"/>
    <col min="6163" max="6400" width="9" style="179"/>
    <col min="6401" max="6401" width="1.5" style="179" customWidth="1"/>
    <col min="6402" max="6402" width="5.875" style="179" customWidth="1"/>
    <col min="6403" max="6403" width="10.625" style="179" customWidth="1"/>
    <col min="6404" max="6404" width="4.25" style="179" customWidth="1"/>
    <col min="6405" max="6405" width="11.25" style="179" customWidth="1"/>
    <col min="6406" max="6406" width="3.5" style="179" customWidth="1"/>
    <col min="6407" max="6407" width="10.5" style="179" customWidth="1"/>
    <col min="6408" max="6408" width="11.25" style="179" customWidth="1"/>
    <col min="6409" max="6409" width="10.375" style="179" customWidth="1"/>
    <col min="6410" max="6410" width="9.875" style="179" customWidth="1"/>
    <col min="6411" max="6411" width="9" style="179"/>
    <col min="6412" max="6412" width="7.625" style="179" customWidth="1"/>
    <col min="6413" max="6417" width="9" style="179"/>
    <col min="6418" max="6418" width="7.25" style="179" customWidth="1"/>
    <col min="6419" max="6656" width="9" style="179"/>
    <col min="6657" max="6657" width="1.5" style="179" customWidth="1"/>
    <col min="6658" max="6658" width="5.875" style="179" customWidth="1"/>
    <col min="6659" max="6659" width="10.625" style="179" customWidth="1"/>
    <col min="6660" max="6660" width="4.25" style="179" customWidth="1"/>
    <col min="6661" max="6661" width="11.25" style="179" customWidth="1"/>
    <col min="6662" max="6662" width="3.5" style="179" customWidth="1"/>
    <col min="6663" max="6663" width="10.5" style="179" customWidth="1"/>
    <col min="6664" max="6664" width="11.25" style="179" customWidth="1"/>
    <col min="6665" max="6665" width="10.375" style="179" customWidth="1"/>
    <col min="6666" max="6666" width="9.875" style="179" customWidth="1"/>
    <col min="6667" max="6667" width="9" style="179"/>
    <col min="6668" max="6668" width="7.625" style="179" customWidth="1"/>
    <col min="6669" max="6673" width="9" style="179"/>
    <col min="6674" max="6674" width="7.25" style="179" customWidth="1"/>
    <col min="6675" max="6912" width="9" style="179"/>
    <col min="6913" max="6913" width="1.5" style="179" customWidth="1"/>
    <col min="6914" max="6914" width="5.875" style="179" customWidth="1"/>
    <col min="6915" max="6915" width="10.625" style="179" customWidth="1"/>
    <col min="6916" max="6916" width="4.25" style="179" customWidth="1"/>
    <col min="6917" max="6917" width="11.25" style="179" customWidth="1"/>
    <col min="6918" max="6918" width="3.5" style="179" customWidth="1"/>
    <col min="6919" max="6919" width="10.5" style="179" customWidth="1"/>
    <col min="6920" max="6920" width="11.25" style="179" customWidth="1"/>
    <col min="6921" max="6921" width="10.375" style="179" customWidth="1"/>
    <col min="6922" max="6922" width="9.875" style="179" customWidth="1"/>
    <col min="6923" max="6923" width="9" style="179"/>
    <col min="6924" max="6924" width="7.625" style="179" customWidth="1"/>
    <col min="6925" max="6929" width="9" style="179"/>
    <col min="6930" max="6930" width="7.25" style="179" customWidth="1"/>
    <col min="6931" max="7168" width="9" style="179"/>
    <col min="7169" max="7169" width="1.5" style="179" customWidth="1"/>
    <col min="7170" max="7170" width="5.875" style="179" customWidth="1"/>
    <col min="7171" max="7171" width="10.625" style="179" customWidth="1"/>
    <col min="7172" max="7172" width="4.25" style="179" customWidth="1"/>
    <col min="7173" max="7173" width="11.25" style="179" customWidth="1"/>
    <col min="7174" max="7174" width="3.5" style="179" customWidth="1"/>
    <col min="7175" max="7175" width="10.5" style="179" customWidth="1"/>
    <col min="7176" max="7176" width="11.25" style="179" customWidth="1"/>
    <col min="7177" max="7177" width="10.375" style="179" customWidth="1"/>
    <col min="7178" max="7178" width="9.875" style="179" customWidth="1"/>
    <col min="7179" max="7179" width="9" style="179"/>
    <col min="7180" max="7180" width="7.625" style="179" customWidth="1"/>
    <col min="7181" max="7185" width="9" style="179"/>
    <col min="7186" max="7186" width="7.25" style="179" customWidth="1"/>
    <col min="7187" max="7424" width="9" style="179"/>
    <col min="7425" max="7425" width="1.5" style="179" customWidth="1"/>
    <col min="7426" max="7426" width="5.875" style="179" customWidth="1"/>
    <col min="7427" max="7427" width="10.625" style="179" customWidth="1"/>
    <col min="7428" max="7428" width="4.25" style="179" customWidth="1"/>
    <col min="7429" max="7429" width="11.25" style="179" customWidth="1"/>
    <col min="7430" max="7430" width="3.5" style="179" customWidth="1"/>
    <col min="7431" max="7431" width="10.5" style="179" customWidth="1"/>
    <col min="7432" max="7432" width="11.25" style="179" customWidth="1"/>
    <col min="7433" max="7433" width="10.375" style="179" customWidth="1"/>
    <col min="7434" max="7434" width="9.875" style="179" customWidth="1"/>
    <col min="7435" max="7435" width="9" style="179"/>
    <col min="7436" max="7436" width="7.625" style="179" customWidth="1"/>
    <col min="7437" max="7441" width="9" style="179"/>
    <col min="7442" max="7442" width="7.25" style="179" customWidth="1"/>
    <col min="7443" max="7680" width="9" style="179"/>
    <col min="7681" max="7681" width="1.5" style="179" customWidth="1"/>
    <col min="7682" max="7682" width="5.875" style="179" customWidth="1"/>
    <col min="7683" max="7683" width="10.625" style="179" customWidth="1"/>
    <col min="7684" max="7684" width="4.25" style="179" customWidth="1"/>
    <col min="7685" max="7685" width="11.25" style="179" customWidth="1"/>
    <col min="7686" max="7686" width="3.5" style="179" customWidth="1"/>
    <col min="7687" max="7687" width="10.5" style="179" customWidth="1"/>
    <col min="7688" max="7688" width="11.25" style="179" customWidth="1"/>
    <col min="7689" max="7689" width="10.375" style="179" customWidth="1"/>
    <col min="7690" max="7690" width="9.875" style="179" customWidth="1"/>
    <col min="7691" max="7691" width="9" style="179"/>
    <col min="7692" max="7692" width="7.625" style="179" customWidth="1"/>
    <col min="7693" max="7697" width="9" style="179"/>
    <col min="7698" max="7698" width="7.25" style="179" customWidth="1"/>
    <col min="7699" max="7936" width="9" style="179"/>
    <col min="7937" max="7937" width="1.5" style="179" customWidth="1"/>
    <col min="7938" max="7938" width="5.875" style="179" customWidth="1"/>
    <col min="7939" max="7939" width="10.625" style="179" customWidth="1"/>
    <col min="7940" max="7940" width="4.25" style="179" customWidth="1"/>
    <col min="7941" max="7941" width="11.25" style="179" customWidth="1"/>
    <col min="7942" max="7942" width="3.5" style="179" customWidth="1"/>
    <col min="7943" max="7943" width="10.5" style="179" customWidth="1"/>
    <col min="7944" max="7944" width="11.25" style="179" customWidth="1"/>
    <col min="7945" max="7945" width="10.375" style="179" customWidth="1"/>
    <col min="7946" max="7946" width="9.875" style="179" customWidth="1"/>
    <col min="7947" max="7947" width="9" style="179"/>
    <col min="7948" max="7948" width="7.625" style="179" customWidth="1"/>
    <col min="7949" max="7953" width="9" style="179"/>
    <col min="7954" max="7954" width="7.25" style="179" customWidth="1"/>
    <col min="7955" max="8192" width="9" style="179"/>
    <col min="8193" max="8193" width="1.5" style="179" customWidth="1"/>
    <col min="8194" max="8194" width="5.875" style="179" customWidth="1"/>
    <col min="8195" max="8195" width="10.625" style="179" customWidth="1"/>
    <col min="8196" max="8196" width="4.25" style="179" customWidth="1"/>
    <col min="8197" max="8197" width="11.25" style="179" customWidth="1"/>
    <col min="8198" max="8198" width="3.5" style="179" customWidth="1"/>
    <col min="8199" max="8199" width="10.5" style="179" customWidth="1"/>
    <col min="8200" max="8200" width="11.25" style="179" customWidth="1"/>
    <col min="8201" max="8201" width="10.375" style="179" customWidth="1"/>
    <col min="8202" max="8202" width="9.875" style="179" customWidth="1"/>
    <col min="8203" max="8203" width="9" style="179"/>
    <col min="8204" max="8204" width="7.625" style="179" customWidth="1"/>
    <col min="8205" max="8209" width="9" style="179"/>
    <col min="8210" max="8210" width="7.25" style="179" customWidth="1"/>
    <col min="8211" max="8448" width="9" style="179"/>
    <col min="8449" max="8449" width="1.5" style="179" customWidth="1"/>
    <col min="8450" max="8450" width="5.875" style="179" customWidth="1"/>
    <col min="8451" max="8451" width="10.625" style="179" customWidth="1"/>
    <col min="8452" max="8452" width="4.25" style="179" customWidth="1"/>
    <col min="8453" max="8453" width="11.25" style="179" customWidth="1"/>
    <col min="8454" max="8454" width="3.5" style="179" customWidth="1"/>
    <col min="8455" max="8455" width="10.5" style="179" customWidth="1"/>
    <col min="8456" max="8456" width="11.25" style="179" customWidth="1"/>
    <col min="8457" max="8457" width="10.375" style="179" customWidth="1"/>
    <col min="8458" max="8458" width="9.875" style="179" customWidth="1"/>
    <col min="8459" max="8459" width="9" style="179"/>
    <col min="8460" max="8460" width="7.625" style="179" customWidth="1"/>
    <col min="8461" max="8465" width="9" style="179"/>
    <col min="8466" max="8466" width="7.25" style="179" customWidth="1"/>
    <col min="8467" max="8704" width="9" style="179"/>
    <col min="8705" max="8705" width="1.5" style="179" customWidth="1"/>
    <col min="8706" max="8706" width="5.875" style="179" customWidth="1"/>
    <col min="8707" max="8707" width="10.625" style="179" customWidth="1"/>
    <col min="8708" max="8708" width="4.25" style="179" customWidth="1"/>
    <col min="8709" max="8709" width="11.25" style="179" customWidth="1"/>
    <col min="8710" max="8710" width="3.5" style="179" customWidth="1"/>
    <col min="8711" max="8711" width="10.5" style="179" customWidth="1"/>
    <col min="8712" max="8712" width="11.25" style="179" customWidth="1"/>
    <col min="8713" max="8713" width="10.375" style="179" customWidth="1"/>
    <col min="8714" max="8714" width="9.875" style="179" customWidth="1"/>
    <col min="8715" max="8715" width="9" style="179"/>
    <col min="8716" max="8716" width="7.625" style="179" customWidth="1"/>
    <col min="8717" max="8721" width="9" style="179"/>
    <col min="8722" max="8722" width="7.25" style="179" customWidth="1"/>
    <col min="8723" max="8960" width="9" style="179"/>
    <col min="8961" max="8961" width="1.5" style="179" customWidth="1"/>
    <col min="8962" max="8962" width="5.875" style="179" customWidth="1"/>
    <col min="8963" max="8963" width="10.625" style="179" customWidth="1"/>
    <col min="8964" max="8964" width="4.25" style="179" customWidth="1"/>
    <col min="8965" max="8965" width="11.25" style="179" customWidth="1"/>
    <col min="8966" max="8966" width="3.5" style="179" customWidth="1"/>
    <col min="8967" max="8967" width="10.5" style="179" customWidth="1"/>
    <col min="8968" max="8968" width="11.25" style="179" customWidth="1"/>
    <col min="8969" max="8969" width="10.375" style="179" customWidth="1"/>
    <col min="8970" max="8970" width="9.875" style="179" customWidth="1"/>
    <col min="8971" max="8971" width="9" style="179"/>
    <col min="8972" max="8972" width="7.625" style="179" customWidth="1"/>
    <col min="8973" max="8977" width="9" style="179"/>
    <col min="8978" max="8978" width="7.25" style="179" customWidth="1"/>
    <col min="8979" max="9216" width="9" style="179"/>
    <col min="9217" max="9217" width="1.5" style="179" customWidth="1"/>
    <col min="9218" max="9218" width="5.875" style="179" customWidth="1"/>
    <col min="9219" max="9219" width="10.625" style="179" customWidth="1"/>
    <col min="9220" max="9220" width="4.25" style="179" customWidth="1"/>
    <col min="9221" max="9221" width="11.25" style="179" customWidth="1"/>
    <col min="9222" max="9222" width="3.5" style="179" customWidth="1"/>
    <col min="9223" max="9223" width="10.5" style="179" customWidth="1"/>
    <col min="9224" max="9224" width="11.25" style="179" customWidth="1"/>
    <col min="9225" max="9225" width="10.375" style="179" customWidth="1"/>
    <col min="9226" max="9226" width="9.875" style="179" customWidth="1"/>
    <col min="9227" max="9227" width="9" style="179"/>
    <col min="9228" max="9228" width="7.625" style="179" customWidth="1"/>
    <col min="9229" max="9233" width="9" style="179"/>
    <col min="9234" max="9234" width="7.25" style="179" customWidth="1"/>
    <col min="9235" max="9472" width="9" style="179"/>
    <col min="9473" max="9473" width="1.5" style="179" customWidth="1"/>
    <col min="9474" max="9474" width="5.875" style="179" customWidth="1"/>
    <col min="9475" max="9475" width="10.625" style="179" customWidth="1"/>
    <col min="9476" max="9476" width="4.25" style="179" customWidth="1"/>
    <col min="9477" max="9477" width="11.25" style="179" customWidth="1"/>
    <col min="9478" max="9478" width="3.5" style="179" customWidth="1"/>
    <col min="9479" max="9479" width="10.5" style="179" customWidth="1"/>
    <col min="9480" max="9480" width="11.25" style="179" customWidth="1"/>
    <col min="9481" max="9481" width="10.375" style="179" customWidth="1"/>
    <col min="9482" max="9482" width="9.875" style="179" customWidth="1"/>
    <col min="9483" max="9483" width="9" style="179"/>
    <col min="9484" max="9484" width="7.625" style="179" customWidth="1"/>
    <col min="9485" max="9489" width="9" style="179"/>
    <col min="9490" max="9490" width="7.25" style="179" customWidth="1"/>
    <col min="9491" max="9728" width="9" style="179"/>
    <col min="9729" max="9729" width="1.5" style="179" customWidth="1"/>
    <col min="9730" max="9730" width="5.875" style="179" customWidth="1"/>
    <col min="9731" max="9731" width="10.625" style="179" customWidth="1"/>
    <col min="9732" max="9732" width="4.25" style="179" customWidth="1"/>
    <col min="9733" max="9733" width="11.25" style="179" customWidth="1"/>
    <col min="9734" max="9734" width="3.5" style="179" customWidth="1"/>
    <col min="9735" max="9735" width="10.5" style="179" customWidth="1"/>
    <col min="9736" max="9736" width="11.25" style="179" customWidth="1"/>
    <col min="9737" max="9737" width="10.375" style="179" customWidth="1"/>
    <col min="9738" max="9738" width="9.875" style="179" customWidth="1"/>
    <col min="9739" max="9739" width="9" style="179"/>
    <col min="9740" max="9740" width="7.625" style="179" customWidth="1"/>
    <col min="9741" max="9745" width="9" style="179"/>
    <col min="9746" max="9746" width="7.25" style="179" customWidth="1"/>
    <col min="9747" max="9984" width="9" style="179"/>
    <col min="9985" max="9985" width="1.5" style="179" customWidth="1"/>
    <col min="9986" max="9986" width="5.875" style="179" customWidth="1"/>
    <col min="9987" max="9987" width="10.625" style="179" customWidth="1"/>
    <col min="9988" max="9988" width="4.25" style="179" customWidth="1"/>
    <col min="9989" max="9989" width="11.25" style="179" customWidth="1"/>
    <col min="9990" max="9990" width="3.5" style="179" customWidth="1"/>
    <col min="9991" max="9991" width="10.5" style="179" customWidth="1"/>
    <col min="9992" max="9992" width="11.25" style="179" customWidth="1"/>
    <col min="9993" max="9993" width="10.375" style="179" customWidth="1"/>
    <col min="9994" max="9994" width="9.875" style="179" customWidth="1"/>
    <col min="9995" max="9995" width="9" style="179"/>
    <col min="9996" max="9996" width="7.625" style="179" customWidth="1"/>
    <col min="9997" max="10001" width="9" style="179"/>
    <col min="10002" max="10002" width="7.25" style="179" customWidth="1"/>
    <col min="10003" max="10240" width="9" style="179"/>
    <col min="10241" max="10241" width="1.5" style="179" customWidth="1"/>
    <col min="10242" max="10242" width="5.875" style="179" customWidth="1"/>
    <col min="10243" max="10243" width="10.625" style="179" customWidth="1"/>
    <col min="10244" max="10244" width="4.25" style="179" customWidth="1"/>
    <col min="10245" max="10245" width="11.25" style="179" customWidth="1"/>
    <col min="10246" max="10246" width="3.5" style="179" customWidth="1"/>
    <col min="10247" max="10247" width="10.5" style="179" customWidth="1"/>
    <col min="10248" max="10248" width="11.25" style="179" customWidth="1"/>
    <col min="10249" max="10249" width="10.375" style="179" customWidth="1"/>
    <col min="10250" max="10250" width="9.875" style="179" customWidth="1"/>
    <col min="10251" max="10251" width="9" style="179"/>
    <col min="10252" max="10252" width="7.625" style="179" customWidth="1"/>
    <col min="10253" max="10257" width="9" style="179"/>
    <col min="10258" max="10258" width="7.25" style="179" customWidth="1"/>
    <col min="10259" max="10496" width="9" style="179"/>
    <col min="10497" max="10497" width="1.5" style="179" customWidth="1"/>
    <col min="10498" max="10498" width="5.875" style="179" customWidth="1"/>
    <col min="10499" max="10499" width="10.625" style="179" customWidth="1"/>
    <col min="10500" max="10500" width="4.25" style="179" customWidth="1"/>
    <col min="10501" max="10501" width="11.25" style="179" customWidth="1"/>
    <col min="10502" max="10502" width="3.5" style="179" customWidth="1"/>
    <col min="10503" max="10503" width="10.5" style="179" customWidth="1"/>
    <col min="10504" max="10504" width="11.25" style="179" customWidth="1"/>
    <col min="10505" max="10505" width="10.375" style="179" customWidth="1"/>
    <col min="10506" max="10506" width="9.875" style="179" customWidth="1"/>
    <col min="10507" max="10507" width="9" style="179"/>
    <col min="10508" max="10508" width="7.625" style="179" customWidth="1"/>
    <col min="10509" max="10513" width="9" style="179"/>
    <col min="10514" max="10514" width="7.25" style="179" customWidth="1"/>
    <col min="10515" max="10752" width="9" style="179"/>
    <col min="10753" max="10753" width="1.5" style="179" customWidth="1"/>
    <col min="10754" max="10754" width="5.875" style="179" customWidth="1"/>
    <col min="10755" max="10755" width="10.625" style="179" customWidth="1"/>
    <col min="10756" max="10756" width="4.25" style="179" customWidth="1"/>
    <col min="10757" max="10757" width="11.25" style="179" customWidth="1"/>
    <col min="10758" max="10758" width="3.5" style="179" customWidth="1"/>
    <col min="10759" max="10759" width="10.5" style="179" customWidth="1"/>
    <col min="10760" max="10760" width="11.25" style="179" customWidth="1"/>
    <col min="10761" max="10761" width="10.375" style="179" customWidth="1"/>
    <col min="10762" max="10762" width="9.875" style="179" customWidth="1"/>
    <col min="10763" max="10763" width="9" style="179"/>
    <col min="10764" max="10764" width="7.625" style="179" customWidth="1"/>
    <col min="10765" max="10769" width="9" style="179"/>
    <col min="10770" max="10770" width="7.25" style="179" customWidth="1"/>
    <col min="10771" max="11008" width="9" style="179"/>
    <col min="11009" max="11009" width="1.5" style="179" customWidth="1"/>
    <col min="11010" max="11010" width="5.875" style="179" customWidth="1"/>
    <col min="11011" max="11011" width="10.625" style="179" customWidth="1"/>
    <col min="11012" max="11012" width="4.25" style="179" customWidth="1"/>
    <col min="11013" max="11013" width="11.25" style="179" customWidth="1"/>
    <col min="11014" max="11014" width="3.5" style="179" customWidth="1"/>
    <col min="11015" max="11015" width="10.5" style="179" customWidth="1"/>
    <col min="11016" max="11016" width="11.25" style="179" customWidth="1"/>
    <col min="11017" max="11017" width="10.375" style="179" customWidth="1"/>
    <col min="11018" max="11018" width="9.875" style="179" customWidth="1"/>
    <col min="11019" max="11019" width="9" style="179"/>
    <col min="11020" max="11020" width="7.625" style="179" customWidth="1"/>
    <col min="11021" max="11025" width="9" style="179"/>
    <col min="11026" max="11026" width="7.25" style="179" customWidth="1"/>
    <col min="11027" max="11264" width="9" style="179"/>
    <col min="11265" max="11265" width="1.5" style="179" customWidth="1"/>
    <col min="11266" max="11266" width="5.875" style="179" customWidth="1"/>
    <col min="11267" max="11267" width="10.625" style="179" customWidth="1"/>
    <col min="11268" max="11268" width="4.25" style="179" customWidth="1"/>
    <col min="11269" max="11269" width="11.25" style="179" customWidth="1"/>
    <col min="11270" max="11270" width="3.5" style="179" customWidth="1"/>
    <col min="11271" max="11271" width="10.5" style="179" customWidth="1"/>
    <col min="11272" max="11272" width="11.25" style="179" customWidth="1"/>
    <col min="11273" max="11273" width="10.375" style="179" customWidth="1"/>
    <col min="11274" max="11274" width="9.875" style="179" customWidth="1"/>
    <col min="11275" max="11275" width="9" style="179"/>
    <col min="11276" max="11276" width="7.625" style="179" customWidth="1"/>
    <col min="11277" max="11281" width="9" style="179"/>
    <col min="11282" max="11282" width="7.25" style="179" customWidth="1"/>
    <col min="11283" max="11520" width="9" style="179"/>
    <col min="11521" max="11521" width="1.5" style="179" customWidth="1"/>
    <col min="11522" max="11522" width="5.875" style="179" customWidth="1"/>
    <col min="11523" max="11523" width="10.625" style="179" customWidth="1"/>
    <col min="11524" max="11524" width="4.25" style="179" customWidth="1"/>
    <col min="11525" max="11525" width="11.25" style="179" customWidth="1"/>
    <col min="11526" max="11526" width="3.5" style="179" customWidth="1"/>
    <col min="11527" max="11527" width="10.5" style="179" customWidth="1"/>
    <col min="11528" max="11528" width="11.25" style="179" customWidth="1"/>
    <col min="11529" max="11529" width="10.375" style="179" customWidth="1"/>
    <col min="11530" max="11530" width="9.875" style="179" customWidth="1"/>
    <col min="11531" max="11531" width="9" style="179"/>
    <col min="11532" max="11532" width="7.625" style="179" customWidth="1"/>
    <col min="11533" max="11537" width="9" style="179"/>
    <col min="11538" max="11538" width="7.25" style="179" customWidth="1"/>
    <col min="11539" max="11776" width="9" style="179"/>
    <col min="11777" max="11777" width="1.5" style="179" customWidth="1"/>
    <col min="11778" max="11778" width="5.875" style="179" customWidth="1"/>
    <col min="11779" max="11779" width="10.625" style="179" customWidth="1"/>
    <col min="11780" max="11780" width="4.25" style="179" customWidth="1"/>
    <col min="11781" max="11781" width="11.25" style="179" customWidth="1"/>
    <col min="11782" max="11782" width="3.5" style="179" customWidth="1"/>
    <col min="11783" max="11783" width="10.5" style="179" customWidth="1"/>
    <col min="11784" max="11784" width="11.25" style="179" customWidth="1"/>
    <col min="11785" max="11785" width="10.375" style="179" customWidth="1"/>
    <col min="11786" max="11786" width="9.875" style="179" customWidth="1"/>
    <col min="11787" max="11787" width="9" style="179"/>
    <col min="11788" max="11788" width="7.625" style="179" customWidth="1"/>
    <col min="11789" max="11793" width="9" style="179"/>
    <col min="11794" max="11794" width="7.25" style="179" customWidth="1"/>
    <col min="11795" max="12032" width="9" style="179"/>
    <col min="12033" max="12033" width="1.5" style="179" customWidth="1"/>
    <col min="12034" max="12034" width="5.875" style="179" customWidth="1"/>
    <col min="12035" max="12035" width="10.625" style="179" customWidth="1"/>
    <col min="12036" max="12036" width="4.25" style="179" customWidth="1"/>
    <col min="12037" max="12037" width="11.25" style="179" customWidth="1"/>
    <col min="12038" max="12038" width="3.5" style="179" customWidth="1"/>
    <col min="12039" max="12039" width="10.5" style="179" customWidth="1"/>
    <col min="12040" max="12040" width="11.25" style="179" customWidth="1"/>
    <col min="12041" max="12041" width="10.375" style="179" customWidth="1"/>
    <col min="12042" max="12042" width="9.875" style="179" customWidth="1"/>
    <col min="12043" max="12043" width="9" style="179"/>
    <col min="12044" max="12044" width="7.625" style="179" customWidth="1"/>
    <col min="12045" max="12049" width="9" style="179"/>
    <col min="12050" max="12050" width="7.25" style="179" customWidth="1"/>
    <col min="12051" max="12288" width="9" style="179"/>
    <col min="12289" max="12289" width="1.5" style="179" customWidth="1"/>
    <col min="12290" max="12290" width="5.875" style="179" customWidth="1"/>
    <col min="12291" max="12291" width="10.625" style="179" customWidth="1"/>
    <col min="12292" max="12292" width="4.25" style="179" customWidth="1"/>
    <col min="12293" max="12293" width="11.25" style="179" customWidth="1"/>
    <col min="12294" max="12294" width="3.5" style="179" customWidth="1"/>
    <col min="12295" max="12295" width="10.5" style="179" customWidth="1"/>
    <col min="12296" max="12296" width="11.25" style="179" customWidth="1"/>
    <col min="12297" max="12297" width="10.375" style="179" customWidth="1"/>
    <col min="12298" max="12298" width="9.875" style="179" customWidth="1"/>
    <col min="12299" max="12299" width="9" style="179"/>
    <col min="12300" max="12300" width="7.625" style="179" customWidth="1"/>
    <col min="12301" max="12305" width="9" style="179"/>
    <col min="12306" max="12306" width="7.25" style="179" customWidth="1"/>
    <col min="12307" max="12544" width="9" style="179"/>
    <col min="12545" max="12545" width="1.5" style="179" customWidth="1"/>
    <col min="12546" max="12546" width="5.875" style="179" customWidth="1"/>
    <col min="12547" max="12547" width="10.625" style="179" customWidth="1"/>
    <col min="12548" max="12548" width="4.25" style="179" customWidth="1"/>
    <col min="12549" max="12549" width="11.25" style="179" customWidth="1"/>
    <col min="12550" max="12550" width="3.5" style="179" customWidth="1"/>
    <col min="12551" max="12551" width="10.5" style="179" customWidth="1"/>
    <col min="12552" max="12552" width="11.25" style="179" customWidth="1"/>
    <col min="12553" max="12553" width="10.375" style="179" customWidth="1"/>
    <col min="12554" max="12554" width="9.875" style="179" customWidth="1"/>
    <col min="12555" max="12555" width="9" style="179"/>
    <col min="12556" max="12556" width="7.625" style="179" customWidth="1"/>
    <col min="12557" max="12561" width="9" style="179"/>
    <col min="12562" max="12562" width="7.25" style="179" customWidth="1"/>
    <col min="12563" max="12800" width="9" style="179"/>
    <col min="12801" max="12801" width="1.5" style="179" customWidth="1"/>
    <col min="12802" max="12802" width="5.875" style="179" customWidth="1"/>
    <col min="12803" max="12803" width="10.625" style="179" customWidth="1"/>
    <col min="12804" max="12804" width="4.25" style="179" customWidth="1"/>
    <col min="12805" max="12805" width="11.25" style="179" customWidth="1"/>
    <col min="12806" max="12806" width="3.5" style="179" customWidth="1"/>
    <col min="12807" max="12807" width="10.5" style="179" customWidth="1"/>
    <col min="12808" max="12808" width="11.25" style="179" customWidth="1"/>
    <col min="12809" max="12809" width="10.375" style="179" customWidth="1"/>
    <col min="12810" max="12810" width="9.875" style="179" customWidth="1"/>
    <col min="12811" max="12811" width="9" style="179"/>
    <col min="12812" max="12812" width="7.625" style="179" customWidth="1"/>
    <col min="12813" max="12817" width="9" style="179"/>
    <col min="12818" max="12818" width="7.25" style="179" customWidth="1"/>
    <col min="12819" max="13056" width="9" style="179"/>
    <col min="13057" max="13057" width="1.5" style="179" customWidth="1"/>
    <col min="13058" max="13058" width="5.875" style="179" customWidth="1"/>
    <col min="13059" max="13059" width="10.625" style="179" customWidth="1"/>
    <col min="13060" max="13060" width="4.25" style="179" customWidth="1"/>
    <col min="13061" max="13061" width="11.25" style="179" customWidth="1"/>
    <col min="13062" max="13062" width="3.5" style="179" customWidth="1"/>
    <col min="13063" max="13063" width="10.5" style="179" customWidth="1"/>
    <col min="13064" max="13064" width="11.25" style="179" customWidth="1"/>
    <col min="13065" max="13065" width="10.375" style="179" customWidth="1"/>
    <col min="13066" max="13066" width="9.875" style="179" customWidth="1"/>
    <col min="13067" max="13067" width="9" style="179"/>
    <col min="13068" max="13068" width="7.625" style="179" customWidth="1"/>
    <col min="13069" max="13073" width="9" style="179"/>
    <col min="13074" max="13074" width="7.25" style="179" customWidth="1"/>
    <col min="13075" max="13312" width="9" style="179"/>
    <col min="13313" max="13313" width="1.5" style="179" customWidth="1"/>
    <col min="13314" max="13314" width="5.875" style="179" customWidth="1"/>
    <col min="13315" max="13315" width="10.625" style="179" customWidth="1"/>
    <col min="13316" max="13316" width="4.25" style="179" customWidth="1"/>
    <col min="13317" max="13317" width="11.25" style="179" customWidth="1"/>
    <col min="13318" max="13318" width="3.5" style="179" customWidth="1"/>
    <col min="13319" max="13319" width="10.5" style="179" customWidth="1"/>
    <col min="13320" max="13320" width="11.25" style="179" customWidth="1"/>
    <col min="13321" max="13321" width="10.375" style="179" customWidth="1"/>
    <col min="13322" max="13322" width="9.875" style="179" customWidth="1"/>
    <col min="13323" max="13323" width="9" style="179"/>
    <col min="13324" max="13324" width="7.625" style="179" customWidth="1"/>
    <col min="13325" max="13329" width="9" style="179"/>
    <col min="13330" max="13330" width="7.25" style="179" customWidth="1"/>
    <col min="13331" max="13568" width="9" style="179"/>
    <col min="13569" max="13569" width="1.5" style="179" customWidth="1"/>
    <col min="13570" max="13570" width="5.875" style="179" customWidth="1"/>
    <col min="13571" max="13571" width="10.625" style="179" customWidth="1"/>
    <col min="13572" max="13572" width="4.25" style="179" customWidth="1"/>
    <col min="13573" max="13573" width="11.25" style="179" customWidth="1"/>
    <col min="13574" max="13574" width="3.5" style="179" customWidth="1"/>
    <col min="13575" max="13575" width="10.5" style="179" customWidth="1"/>
    <col min="13576" max="13576" width="11.25" style="179" customWidth="1"/>
    <col min="13577" max="13577" width="10.375" style="179" customWidth="1"/>
    <col min="13578" max="13578" width="9.875" style="179" customWidth="1"/>
    <col min="13579" max="13579" width="9" style="179"/>
    <col min="13580" max="13580" width="7.625" style="179" customWidth="1"/>
    <col min="13581" max="13585" width="9" style="179"/>
    <col min="13586" max="13586" width="7.25" style="179" customWidth="1"/>
    <col min="13587" max="13824" width="9" style="179"/>
    <col min="13825" max="13825" width="1.5" style="179" customWidth="1"/>
    <col min="13826" max="13826" width="5.875" style="179" customWidth="1"/>
    <col min="13827" max="13827" width="10.625" style="179" customWidth="1"/>
    <col min="13828" max="13828" width="4.25" style="179" customWidth="1"/>
    <col min="13829" max="13829" width="11.25" style="179" customWidth="1"/>
    <col min="13830" max="13830" width="3.5" style="179" customWidth="1"/>
    <col min="13831" max="13831" width="10.5" style="179" customWidth="1"/>
    <col min="13832" max="13832" width="11.25" style="179" customWidth="1"/>
    <col min="13833" max="13833" width="10.375" style="179" customWidth="1"/>
    <col min="13834" max="13834" width="9.875" style="179" customWidth="1"/>
    <col min="13835" max="13835" width="9" style="179"/>
    <col min="13836" max="13836" width="7.625" style="179" customWidth="1"/>
    <col min="13837" max="13841" width="9" style="179"/>
    <col min="13842" max="13842" width="7.25" style="179" customWidth="1"/>
    <col min="13843" max="14080" width="9" style="179"/>
    <col min="14081" max="14081" width="1.5" style="179" customWidth="1"/>
    <col min="14082" max="14082" width="5.875" style="179" customWidth="1"/>
    <col min="14083" max="14083" width="10.625" style="179" customWidth="1"/>
    <col min="14084" max="14084" width="4.25" style="179" customWidth="1"/>
    <col min="14085" max="14085" width="11.25" style="179" customWidth="1"/>
    <col min="14086" max="14086" width="3.5" style="179" customWidth="1"/>
    <col min="14087" max="14087" width="10.5" style="179" customWidth="1"/>
    <col min="14088" max="14088" width="11.25" style="179" customWidth="1"/>
    <col min="14089" max="14089" width="10.375" style="179" customWidth="1"/>
    <col min="14090" max="14090" width="9.875" style="179" customWidth="1"/>
    <col min="14091" max="14091" width="9" style="179"/>
    <col min="14092" max="14092" width="7.625" style="179" customWidth="1"/>
    <col min="14093" max="14097" width="9" style="179"/>
    <col min="14098" max="14098" width="7.25" style="179" customWidth="1"/>
    <col min="14099" max="14336" width="9" style="179"/>
    <col min="14337" max="14337" width="1.5" style="179" customWidth="1"/>
    <col min="14338" max="14338" width="5.875" style="179" customWidth="1"/>
    <col min="14339" max="14339" width="10.625" style="179" customWidth="1"/>
    <col min="14340" max="14340" width="4.25" style="179" customWidth="1"/>
    <col min="14341" max="14341" width="11.25" style="179" customWidth="1"/>
    <col min="14342" max="14342" width="3.5" style="179" customWidth="1"/>
    <col min="14343" max="14343" width="10.5" style="179" customWidth="1"/>
    <col min="14344" max="14344" width="11.25" style="179" customWidth="1"/>
    <col min="14345" max="14345" width="10.375" style="179" customWidth="1"/>
    <col min="14346" max="14346" width="9.875" style="179" customWidth="1"/>
    <col min="14347" max="14347" width="9" style="179"/>
    <col min="14348" max="14348" width="7.625" style="179" customWidth="1"/>
    <col min="14349" max="14353" width="9" style="179"/>
    <col min="14354" max="14354" width="7.25" style="179" customWidth="1"/>
    <col min="14355" max="14592" width="9" style="179"/>
    <col min="14593" max="14593" width="1.5" style="179" customWidth="1"/>
    <col min="14594" max="14594" width="5.875" style="179" customWidth="1"/>
    <col min="14595" max="14595" width="10.625" style="179" customWidth="1"/>
    <col min="14596" max="14596" width="4.25" style="179" customWidth="1"/>
    <col min="14597" max="14597" width="11.25" style="179" customWidth="1"/>
    <col min="14598" max="14598" width="3.5" style="179" customWidth="1"/>
    <col min="14599" max="14599" width="10.5" style="179" customWidth="1"/>
    <col min="14600" max="14600" width="11.25" style="179" customWidth="1"/>
    <col min="14601" max="14601" width="10.375" style="179" customWidth="1"/>
    <col min="14602" max="14602" width="9.875" style="179" customWidth="1"/>
    <col min="14603" max="14603" width="9" style="179"/>
    <col min="14604" max="14604" width="7.625" style="179" customWidth="1"/>
    <col min="14605" max="14609" width="9" style="179"/>
    <col min="14610" max="14610" width="7.25" style="179" customWidth="1"/>
    <col min="14611" max="14848" width="9" style="179"/>
    <col min="14849" max="14849" width="1.5" style="179" customWidth="1"/>
    <col min="14850" max="14850" width="5.875" style="179" customWidth="1"/>
    <col min="14851" max="14851" width="10.625" style="179" customWidth="1"/>
    <col min="14852" max="14852" width="4.25" style="179" customWidth="1"/>
    <col min="14853" max="14853" width="11.25" style="179" customWidth="1"/>
    <col min="14854" max="14854" width="3.5" style="179" customWidth="1"/>
    <col min="14855" max="14855" width="10.5" style="179" customWidth="1"/>
    <col min="14856" max="14856" width="11.25" style="179" customWidth="1"/>
    <col min="14857" max="14857" width="10.375" style="179" customWidth="1"/>
    <col min="14858" max="14858" width="9.875" style="179" customWidth="1"/>
    <col min="14859" max="14859" width="9" style="179"/>
    <col min="14860" max="14860" width="7.625" style="179" customWidth="1"/>
    <col min="14861" max="14865" width="9" style="179"/>
    <col min="14866" max="14866" width="7.25" style="179" customWidth="1"/>
    <col min="14867" max="15104" width="9" style="179"/>
    <col min="15105" max="15105" width="1.5" style="179" customWidth="1"/>
    <col min="15106" max="15106" width="5.875" style="179" customWidth="1"/>
    <col min="15107" max="15107" width="10.625" style="179" customWidth="1"/>
    <col min="15108" max="15108" width="4.25" style="179" customWidth="1"/>
    <col min="15109" max="15109" width="11.25" style="179" customWidth="1"/>
    <col min="15110" max="15110" width="3.5" style="179" customWidth="1"/>
    <col min="15111" max="15111" width="10.5" style="179" customWidth="1"/>
    <col min="15112" max="15112" width="11.25" style="179" customWidth="1"/>
    <col min="15113" max="15113" width="10.375" style="179" customWidth="1"/>
    <col min="15114" max="15114" width="9.875" style="179" customWidth="1"/>
    <col min="15115" max="15115" width="9" style="179"/>
    <col min="15116" max="15116" width="7.625" style="179" customWidth="1"/>
    <col min="15117" max="15121" width="9" style="179"/>
    <col min="15122" max="15122" width="7.25" style="179" customWidth="1"/>
    <col min="15123" max="15360" width="9" style="179"/>
    <col min="15361" max="15361" width="1.5" style="179" customWidth="1"/>
    <col min="15362" max="15362" width="5.875" style="179" customWidth="1"/>
    <col min="15363" max="15363" width="10.625" style="179" customWidth="1"/>
    <col min="15364" max="15364" width="4.25" style="179" customWidth="1"/>
    <col min="15365" max="15365" width="11.25" style="179" customWidth="1"/>
    <col min="15366" max="15366" width="3.5" style="179" customWidth="1"/>
    <col min="15367" max="15367" width="10.5" style="179" customWidth="1"/>
    <col min="15368" max="15368" width="11.25" style="179" customWidth="1"/>
    <col min="15369" max="15369" width="10.375" style="179" customWidth="1"/>
    <col min="15370" max="15370" width="9.875" style="179" customWidth="1"/>
    <col min="15371" max="15371" width="9" style="179"/>
    <col min="15372" max="15372" width="7.625" style="179" customWidth="1"/>
    <col min="15373" max="15377" width="9" style="179"/>
    <col min="15378" max="15378" width="7.25" style="179" customWidth="1"/>
    <col min="15379" max="15616" width="9" style="179"/>
    <col min="15617" max="15617" width="1.5" style="179" customWidth="1"/>
    <col min="15618" max="15618" width="5.875" style="179" customWidth="1"/>
    <col min="15619" max="15619" width="10.625" style="179" customWidth="1"/>
    <col min="15620" max="15620" width="4.25" style="179" customWidth="1"/>
    <col min="15621" max="15621" width="11.25" style="179" customWidth="1"/>
    <col min="15622" max="15622" width="3.5" style="179" customWidth="1"/>
    <col min="15623" max="15623" width="10.5" style="179" customWidth="1"/>
    <col min="15624" max="15624" width="11.25" style="179" customWidth="1"/>
    <col min="15625" max="15625" width="10.375" style="179" customWidth="1"/>
    <col min="15626" max="15626" width="9.875" style="179" customWidth="1"/>
    <col min="15627" max="15627" width="9" style="179"/>
    <col min="15628" max="15628" width="7.625" style="179" customWidth="1"/>
    <col min="15629" max="15633" width="9" style="179"/>
    <col min="15634" max="15634" width="7.25" style="179" customWidth="1"/>
    <col min="15635" max="15872" width="9" style="179"/>
    <col min="15873" max="15873" width="1.5" style="179" customWidth="1"/>
    <col min="15874" max="15874" width="5.875" style="179" customWidth="1"/>
    <col min="15875" max="15875" width="10.625" style="179" customWidth="1"/>
    <col min="15876" max="15876" width="4.25" style="179" customWidth="1"/>
    <col min="15877" max="15877" width="11.25" style="179" customWidth="1"/>
    <col min="15878" max="15878" width="3.5" style="179" customWidth="1"/>
    <col min="15879" max="15879" width="10.5" style="179" customWidth="1"/>
    <col min="15880" max="15880" width="11.25" style="179" customWidth="1"/>
    <col min="15881" max="15881" width="10.375" style="179" customWidth="1"/>
    <col min="15882" max="15882" width="9.875" style="179" customWidth="1"/>
    <col min="15883" max="15883" width="9" style="179"/>
    <col min="15884" max="15884" width="7.625" style="179" customWidth="1"/>
    <col min="15885" max="15889" width="9" style="179"/>
    <col min="15890" max="15890" width="7.25" style="179" customWidth="1"/>
    <col min="15891" max="16128" width="9" style="179"/>
    <col min="16129" max="16129" width="1.5" style="179" customWidth="1"/>
    <col min="16130" max="16130" width="5.875" style="179" customWidth="1"/>
    <col min="16131" max="16131" width="10.625" style="179" customWidth="1"/>
    <col min="16132" max="16132" width="4.25" style="179" customWidth="1"/>
    <col min="16133" max="16133" width="11.25" style="179" customWidth="1"/>
    <col min="16134" max="16134" width="3.5" style="179" customWidth="1"/>
    <col min="16135" max="16135" width="10.5" style="179" customWidth="1"/>
    <col min="16136" max="16136" width="11.25" style="179" customWidth="1"/>
    <col min="16137" max="16137" width="10.375" style="179" customWidth="1"/>
    <col min="16138" max="16138" width="9.875" style="179" customWidth="1"/>
    <col min="16139" max="16139" width="9" style="179"/>
    <col min="16140" max="16140" width="7.625" style="179" customWidth="1"/>
    <col min="16141" max="16145" width="9" style="179"/>
    <col min="16146" max="16146" width="7.25" style="179" customWidth="1"/>
    <col min="16147" max="16384" width="9" style="179"/>
  </cols>
  <sheetData>
    <row r="1" spans="2:20" ht="15" customHeight="1" thickBot="1">
      <c r="B1" s="458" t="s">
        <v>1208</v>
      </c>
      <c r="C1" s="160"/>
      <c r="D1" s="160"/>
      <c r="E1" s="160"/>
      <c r="F1" s="202" t="s">
        <v>1209</v>
      </c>
      <c r="G1" s="160"/>
      <c r="H1" s="161"/>
      <c r="I1" s="161"/>
      <c r="J1" s="161"/>
      <c r="K1" s="161"/>
      <c r="L1" s="161"/>
      <c r="M1" s="161"/>
      <c r="N1" s="161"/>
      <c r="O1" s="161"/>
      <c r="Q1" s="163"/>
      <c r="R1" s="385" t="str">
        <f>G137</f>
        <v/>
      </c>
      <c r="S1" s="116"/>
      <c r="T1" s="116"/>
    </row>
    <row r="2" spans="2:20" ht="18" customHeight="1" thickBot="1">
      <c r="C2" s="161"/>
      <c r="E2" s="166"/>
      <c r="H2" s="1724" t="s">
        <v>2259</v>
      </c>
      <c r="I2" s="1725"/>
      <c r="J2" s="1882" t="str">
        <f>'02入力票（その２）'!I166</f>
        <v/>
      </c>
      <c r="K2" s="1883"/>
      <c r="L2" s="1884"/>
      <c r="M2" s="166"/>
      <c r="N2" s="166"/>
      <c r="O2" s="166"/>
      <c r="Q2" s="167"/>
      <c r="R2" s="167"/>
      <c r="S2" s="116"/>
      <c r="T2" s="116"/>
    </row>
    <row r="3" spans="2:20" ht="27" customHeight="1" thickBot="1">
      <c r="B3" s="928" t="s">
        <v>596</v>
      </c>
      <c r="C3" s="929"/>
      <c r="D3" s="892"/>
      <c r="E3" s="892"/>
      <c r="F3" s="892"/>
      <c r="G3" s="1729"/>
      <c r="H3" s="889" t="s">
        <v>597</v>
      </c>
      <c r="I3" s="929"/>
      <c r="J3" s="1730"/>
      <c r="K3" s="892"/>
      <c r="L3" s="893"/>
      <c r="M3" s="459"/>
      <c r="N3" s="460"/>
      <c r="O3" s="460"/>
      <c r="P3" s="460"/>
      <c r="Q3" s="460"/>
      <c r="R3" s="461"/>
      <c r="S3" s="116"/>
      <c r="T3" s="116"/>
    </row>
    <row r="4" spans="2:20">
      <c r="B4" s="1380" t="s">
        <v>599</v>
      </c>
      <c r="C4" s="1731"/>
      <c r="D4" s="1733">
        <v>14001</v>
      </c>
      <c r="E4" s="1733"/>
      <c r="F4" s="1733">
        <v>14002</v>
      </c>
      <c r="G4" s="1733"/>
      <c r="H4" s="462">
        <v>9000</v>
      </c>
      <c r="I4" s="462">
        <v>9001</v>
      </c>
      <c r="J4" s="462">
        <v>9002</v>
      </c>
      <c r="K4" s="462">
        <v>9003</v>
      </c>
      <c r="L4" s="463">
        <v>9004</v>
      </c>
      <c r="M4" s="464"/>
      <c r="N4" s="465"/>
      <c r="O4" s="465"/>
      <c r="P4" s="465"/>
      <c r="Q4" s="465"/>
      <c r="R4" s="466"/>
      <c r="S4" s="116"/>
      <c r="T4" s="116"/>
    </row>
    <row r="5" spans="2:20" ht="14.25" thickBot="1">
      <c r="B5" s="1383"/>
      <c r="C5" s="1732"/>
      <c r="D5" s="1734" t="str">
        <f>'02入力票（その２）'!I58</f>
        <v>　</v>
      </c>
      <c r="E5" s="1734"/>
      <c r="F5" s="909" t="str">
        <f>'02入力票（その２）'!I59</f>
        <v>　</v>
      </c>
      <c r="G5" s="909"/>
      <c r="H5" s="467" t="str">
        <f>'02入力票（その２）'!I60</f>
        <v>　</v>
      </c>
      <c r="I5" s="467" t="str">
        <f>'02入力票（その２）'!I61</f>
        <v>　</v>
      </c>
      <c r="J5" s="467" t="str">
        <f>'02入力票（その２）'!I62</f>
        <v>　</v>
      </c>
      <c r="K5" s="467" t="str">
        <f>'02入力票（その２）'!I63</f>
        <v>　</v>
      </c>
      <c r="L5" s="468" t="str">
        <f>'02入力票（その２）'!I64</f>
        <v>　</v>
      </c>
      <c r="M5" s="464"/>
      <c r="N5" s="465"/>
      <c r="O5" s="465"/>
      <c r="P5" s="465"/>
      <c r="Q5" s="465"/>
      <c r="R5" s="466"/>
      <c r="S5" s="116"/>
      <c r="T5" s="116"/>
    </row>
    <row r="6" spans="2:20">
      <c r="B6" s="1375" t="s">
        <v>164</v>
      </c>
      <c r="C6" s="1054"/>
      <c r="D6" s="1019" t="s">
        <v>600</v>
      </c>
      <c r="E6" s="1019"/>
      <c r="F6" s="1019" t="s">
        <v>167</v>
      </c>
      <c r="G6" s="1019"/>
      <c r="H6" s="209" t="s">
        <v>171</v>
      </c>
      <c r="I6" s="469" t="s">
        <v>174</v>
      </c>
      <c r="J6" s="209" t="s">
        <v>177</v>
      </c>
      <c r="K6" s="209" t="s">
        <v>180</v>
      </c>
      <c r="L6" s="470" t="s">
        <v>2262</v>
      </c>
      <c r="M6" s="471" t="s">
        <v>2260</v>
      </c>
      <c r="N6" s="471" t="s">
        <v>2261</v>
      </c>
      <c r="O6" s="471" t="s">
        <v>192</v>
      </c>
      <c r="P6" s="472"/>
      <c r="Q6" s="472"/>
      <c r="R6" s="473"/>
      <c r="S6" s="116"/>
      <c r="T6" s="116"/>
    </row>
    <row r="7" spans="2:20">
      <c r="B7" s="1739"/>
      <c r="C7" s="1572"/>
      <c r="D7" s="1740" t="s">
        <v>2610</v>
      </c>
      <c r="E7" s="1740"/>
      <c r="F7" s="1741" t="str">
        <f>'02入力票（その２）'!I65</f>
        <v>　</v>
      </c>
      <c r="G7" s="1741"/>
      <c r="H7" s="669" t="str">
        <f>'02入力票（その２）'!I67</f>
        <v>　</v>
      </c>
      <c r="I7" s="669" t="str">
        <f>'02入力票（その２）'!I69</f>
        <v>　</v>
      </c>
      <c r="J7" s="669" t="str">
        <f>'02入力票（その２）'!I71</f>
        <v>　</v>
      </c>
      <c r="K7" s="669" t="str">
        <f>'02入力票（その２）'!I73</f>
        <v>　</v>
      </c>
      <c r="L7" s="670" t="str">
        <f>'02入力票（その２）'!I75</f>
        <v>　</v>
      </c>
      <c r="M7" s="669" t="str">
        <f>'02入力票（その２）'!I77</f>
        <v>　</v>
      </c>
      <c r="N7" s="669" t="str">
        <f>'02入力票（その２）'!I79</f>
        <v>　</v>
      </c>
      <c r="O7" s="669" t="str">
        <f>'02入力票（その２）'!I81</f>
        <v>　</v>
      </c>
      <c r="P7" s="474"/>
      <c r="Q7" s="474"/>
      <c r="R7" s="475"/>
      <c r="S7" s="116"/>
      <c r="T7" s="116"/>
    </row>
    <row r="8" spans="2:20" ht="14.25" thickBot="1">
      <c r="B8" s="1376"/>
      <c r="C8" s="1369"/>
      <c r="D8" s="1742" t="s">
        <v>863</v>
      </c>
      <c r="E8" s="1742"/>
      <c r="F8" s="1743" t="str">
        <f>'02入力票（その２）'!I66</f>
        <v>－</v>
      </c>
      <c r="G8" s="1743"/>
      <c r="H8" s="671" t="str">
        <f>'02入力票（その２）'!I68</f>
        <v>－</v>
      </c>
      <c r="I8" s="671" t="str">
        <f>'02入力票（その２）'!I70</f>
        <v>－</v>
      </c>
      <c r="J8" s="671" t="str">
        <f>'02入力票（その２）'!I72</f>
        <v>－</v>
      </c>
      <c r="K8" s="671" t="str">
        <f>'02入力票（その２）'!I74</f>
        <v>－</v>
      </c>
      <c r="L8" s="671" t="str">
        <f>'02入力票（その２）'!I76</f>
        <v>－</v>
      </c>
      <c r="M8" s="671" t="str">
        <f>'02入力票（その２）'!I78</f>
        <v>－</v>
      </c>
      <c r="N8" s="671" t="str">
        <f>'02入力票（その２）'!I80</f>
        <v>－</v>
      </c>
      <c r="O8" s="671" t="str">
        <f>'02入力票（その２）'!I82</f>
        <v>－</v>
      </c>
      <c r="P8" s="476"/>
      <c r="Q8" s="476"/>
      <c r="R8" s="477"/>
      <c r="S8" s="116"/>
      <c r="T8" s="116"/>
    </row>
    <row r="9" spans="2:20" ht="27" customHeight="1">
      <c r="B9" s="1375" t="s">
        <v>875</v>
      </c>
      <c r="C9" s="1053"/>
      <c r="D9" s="1053"/>
      <c r="E9" s="1053"/>
      <c r="F9" s="1053"/>
      <c r="G9" s="1053"/>
      <c r="H9" s="1053"/>
      <c r="I9" s="1053"/>
      <c r="J9" s="1735"/>
      <c r="K9" s="1736" t="s">
        <v>876</v>
      </c>
      <c r="L9" s="1737"/>
      <c r="M9" s="1737"/>
      <c r="N9" s="1737"/>
      <c r="O9" s="1737"/>
      <c r="P9" s="955" t="s">
        <v>610</v>
      </c>
      <c r="Q9" s="955"/>
      <c r="R9" s="1738"/>
      <c r="S9" s="116"/>
      <c r="T9" s="116"/>
    </row>
    <row r="10" spans="2:20">
      <c r="B10" s="958" t="s">
        <v>878</v>
      </c>
      <c r="C10" s="959"/>
      <c r="D10" s="1257" t="str">
        <f>'02入力票（その２）'!I22</f>
        <v/>
      </c>
      <c r="E10" s="1257"/>
      <c r="F10" s="1257"/>
      <c r="G10" s="1257"/>
      <c r="H10" s="1257"/>
      <c r="I10" s="1257"/>
      <c r="J10" s="983"/>
      <c r="K10" s="962" t="s">
        <v>878</v>
      </c>
      <c r="L10" s="959"/>
      <c r="M10" s="1257" t="str">
        <f>'02入力票（その２）'!I42</f>
        <v/>
      </c>
      <c r="N10" s="1257"/>
      <c r="O10" s="1257"/>
      <c r="P10" s="1257"/>
      <c r="Q10" s="1257"/>
      <c r="R10" s="1259"/>
      <c r="S10" s="116"/>
      <c r="T10" s="116"/>
    </row>
    <row r="11" spans="2:20">
      <c r="B11" s="965" t="s">
        <v>611</v>
      </c>
      <c r="C11" s="966"/>
      <c r="D11" s="1197" t="str">
        <f>'02入力票（その２）'!I21</f>
        <v/>
      </c>
      <c r="E11" s="1197"/>
      <c r="F11" s="1197"/>
      <c r="G11" s="1197"/>
      <c r="H11" s="1197"/>
      <c r="I11" s="1197"/>
      <c r="J11" s="981"/>
      <c r="K11" s="973" t="s">
        <v>611</v>
      </c>
      <c r="L11" s="966"/>
      <c r="M11" s="1197" t="str">
        <f>'02入力票（その２）'!I41</f>
        <v/>
      </c>
      <c r="N11" s="1197"/>
      <c r="O11" s="1197"/>
      <c r="P11" s="1197"/>
      <c r="Q11" s="1197"/>
      <c r="R11" s="1744"/>
      <c r="S11" s="116"/>
      <c r="T11" s="116"/>
    </row>
    <row r="12" spans="2:20">
      <c r="B12" s="935"/>
      <c r="C12" s="936"/>
      <c r="D12" s="989"/>
      <c r="E12" s="989"/>
      <c r="F12" s="989"/>
      <c r="G12" s="989"/>
      <c r="H12" s="989"/>
      <c r="I12" s="989"/>
      <c r="J12" s="996"/>
      <c r="K12" s="974"/>
      <c r="L12" s="936"/>
      <c r="M12" s="989"/>
      <c r="N12" s="989"/>
      <c r="O12" s="989"/>
      <c r="P12" s="989"/>
      <c r="Q12" s="989"/>
      <c r="R12" s="999"/>
      <c r="S12" s="116"/>
      <c r="T12" s="116"/>
    </row>
    <row r="13" spans="2:20" ht="18" customHeight="1">
      <c r="B13" s="935" t="s">
        <v>612</v>
      </c>
      <c r="C13" s="936"/>
      <c r="D13" s="989" t="s">
        <v>613</v>
      </c>
      <c r="E13" s="989"/>
      <c r="F13" s="989" t="str">
        <f>'02入力票（その２）'!I23</f>
        <v/>
      </c>
      <c r="G13" s="989"/>
      <c r="H13" s="196" t="s">
        <v>878</v>
      </c>
      <c r="I13" s="993" t="str">
        <f>'02入力票（その２）'!I25</f>
        <v/>
      </c>
      <c r="J13" s="994"/>
      <c r="K13" s="974" t="s">
        <v>612</v>
      </c>
      <c r="L13" s="936"/>
      <c r="M13" s="936" t="s">
        <v>613</v>
      </c>
      <c r="N13" s="979" t="str">
        <f>'02入力票（その２）'!I43</f>
        <v/>
      </c>
      <c r="O13" s="980"/>
      <c r="P13" s="197" t="s">
        <v>878</v>
      </c>
      <c r="Q13" s="983" t="str">
        <f>'02入力票（その２）'!I45</f>
        <v/>
      </c>
      <c r="R13" s="984"/>
      <c r="S13" s="116"/>
      <c r="T13" s="116"/>
    </row>
    <row r="14" spans="2:20" ht="24" customHeight="1">
      <c r="B14" s="935"/>
      <c r="C14" s="936"/>
      <c r="D14" s="989"/>
      <c r="E14" s="989"/>
      <c r="F14" s="989"/>
      <c r="G14" s="989"/>
      <c r="H14" s="198" t="s">
        <v>76</v>
      </c>
      <c r="I14" s="985" t="str">
        <f>'02入力票（その２）'!I24</f>
        <v/>
      </c>
      <c r="J14" s="986"/>
      <c r="K14" s="974"/>
      <c r="L14" s="936"/>
      <c r="M14" s="936"/>
      <c r="N14" s="981"/>
      <c r="O14" s="982"/>
      <c r="P14" s="199" t="s">
        <v>76</v>
      </c>
      <c r="Q14" s="987" t="str">
        <f>'02入力票（その２）'!I44</f>
        <v/>
      </c>
      <c r="R14" s="988"/>
      <c r="S14" s="116"/>
      <c r="T14" s="116"/>
    </row>
    <row r="15" spans="2:20" ht="18" customHeight="1">
      <c r="B15" s="935" t="s">
        <v>614</v>
      </c>
      <c r="C15" s="936"/>
      <c r="D15" s="989" t="s">
        <v>99</v>
      </c>
      <c r="E15" s="989"/>
      <c r="F15" s="990" t="str">
        <f>'02入力票（その２）'!I12</f>
        <v/>
      </c>
      <c r="G15" s="990"/>
      <c r="H15" s="979"/>
      <c r="I15" s="991"/>
      <c r="J15" s="991"/>
      <c r="K15" s="974" t="s">
        <v>614</v>
      </c>
      <c r="L15" s="936"/>
      <c r="M15" s="200" t="s">
        <v>99</v>
      </c>
      <c r="N15" s="1099" t="str">
        <f>'02入力票（その２）'!I31</f>
        <v/>
      </c>
      <c r="O15" s="1100"/>
      <c r="P15" s="1006"/>
      <c r="Q15" s="1006"/>
      <c r="R15" s="1007"/>
      <c r="S15" s="116"/>
      <c r="T15" s="116"/>
    </row>
    <row r="16" spans="2:20" ht="18" customHeight="1">
      <c r="B16" s="935"/>
      <c r="C16" s="936"/>
      <c r="D16" s="1320" t="str">
        <f>H157</f>
        <v>※　選択してください。</v>
      </c>
      <c r="E16" s="1321"/>
      <c r="F16" s="1321"/>
      <c r="G16" s="1321"/>
      <c r="H16" s="1321"/>
      <c r="I16" s="1321"/>
      <c r="J16" s="1745"/>
      <c r="K16" s="974"/>
      <c r="L16" s="936"/>
      <c r="M16" s="1320" t="str">
        <f>J208</f>
        <v>※　選択してください。</v>
      </c>
      <c r="N16" s="1321"/>
      <c r="O16" s="1321"/>
      <c r="P16" s="1321"/>
      <c r="Q16" s="1321"/>
      <c r="R16" s="1322"/>
      <c r="S16" s="116"/>
      <c r="T16" s="116"/>
    </row>
    <row r="17" spans="2:20" ht="18" customHeight="1">
      <c r="B17" s="935"/>
      <c r="C17" s="936"/>
      <c r="D17" s="970" t="str">
        <f>'02入力票（その２）'!I20</f>
        <v/>
      </c>
      <c r="E17" s="971"/>
      <c r="F17" s="971"/>
      <c r="G17" s="971"/>
      <c r="H17" s="971"/>
      <c r="I17" s="971"/>
      <c r="J17" s="972"/>
      <c r="K17" s="974"/>
      <c r="L17" s="936"/>
      <c r="M17" s="970" t="str">
        <f>'02入力票（その２）'!I39</f>
        <v/>
      </c>
      <c r="N17" s="971"/>
      <c r="O17" s="971"/>
      <c r="P17" s="971"/>
      <c r="Q17" s="971"/>
      <c r="R17" s="1326"/>
      <c r="S17" s="116"/>
      <c r="T17" s="116"/>
    </row>
    <row r="18" spans="2:20" ht="18" customHeight="1">
      <c r="B18" s="935" t="s">
        <v>615</v>
      </c>
      <c r="C18" s="936"/>
      <c r="D18" s="940"/>
      <c r="E18" s="940"/>
      <c r="F18" s="940"/>
      <c r="G18" s="940"/>
      <c r="H18" s="940"/>
      <c r="I18" s="940"/>
      <c r="J18" s="941"/>
      <c r="K18" s="974" t="s">
        <v>615</v>
      </c>
      <c r="L18" s="936"/>
      <c r="M18" s="940"/>
      <c r="N18" s="940"/>
      <c r="O18" s="940"/>
      <c r="P18" s="940"/>
      <c r="Q18" s="940"/>
      <c r="R18" s="1746"/>
      <c r="S18" s="116"/>
      <c r="T18" s="116"/>
    </row>
    <row r="19" spans="2:20" ht="18" customHeight="1">
      <c r="B19" s="935" t="s">
        <v>616</v>
      </c>
      <c r="C19" s="936"/>
      <c r="D19" s="989" t="str">
        <f>'02入力票（その２）'!I26</f>
        <v/>
      </c>
      <c r="E19" s="989"/>
      <c r="F19" s="989"/>
      <c r="G19" s="989"/>
      <c r="H19" s="989"/>
      <c r="I19" s="989"/>
      <c r="J19" s="996"/>
      <c r="K19" s="974" t="s">
        <v>616</v>
      </c>
      <c r="L19" s="936"/>
      <c r="M19" s="989" t="str">
        <f>'02入力票（その２）'!I46</f>
        <v/>
      </c>
      <c r="N19" s="989"/>
      <c r="O19" s="989"/>
      <c r="P19" s="989"/>
      <c r="Q19" s="989"/>
      <c r="R19" s="999"/>
      <c r="S19" s="116"/>
      <c r="T19" s="116"/>
    </row>
    <row r="20" spans="2:20" ht="18" customHeight="1">
      <c r="B20" s="935" t="s">
        <v>85</v>
      </c>
      <c r="C20" s="936"/>
      <c r="D20" s="989" t="str">
        <f>'02入力票（その２）'!I27</f>
        <v/>
      </c>
      <c r="E20" s="989"/>
      <c r="F20" s="989"/>
      <c r="G20" s="989"/>
      <c r="H20" s="989"/>
      <c r="I20" s="989"/>
      <c r="J20" s="996"/>
      <c r="K20" s="974" t="s">
        <v>85</v>
      </c>
      <c r="L20" s="936"/>
      <c r="M20" s="989" t="str">
        <f>'02入力票（その２）'!I47</f>
        <v/>
      </c>
      <c r="N20" s="989"/>
      <c r="O20" s="989"/>
      <c r="P20" s="989"/>
      <c r="Q20" s="989"/>
      <c r="R20" s="999"/>
      <c r="S20" s="116"/>
      <c r="T20" s="116"/>
    </row>
    <row r="21" spans="2:20" ht="18" customHeight="1" thickBot="1">
      <c r="B21" s="937" t="s">
        <v>799</v>
      </c>
      <c r="C21" s="938"/>
      <c r="D21" s="1004" t="str">
        <f>'02入力票（その２）'!I30</f>
        <v/>
      </c>
      <c r="E21" s="1004"/>
      <c r="F21" s="1004"/>
      <c r="G21" s="1004"/>
      <c r="H21" s="1004"/>
      <c r="I21" s="1004"/>
      <c r="J21" s="1000"/>
      <c r="K21" s="1003" t="s">
        <v>799</v>
      </c>
      <c r="L21" s="938"/>
      <c r="M21" s="1004" t="str">
        <f>'02入力票（その２）'!I49</f>
        <v/>
      </c>
      <c r="N21" s="1004"/>
      <c r="O21" s="1004"/>
      <c r="P21" s="1004"/>
      <c r="Q21" s="1004"/>
      <c r="R21" s="1005"/>
      <c r="S21" s="116"/>
      <c r="T21" s="116"/>
    </row>
    <row r="22" spans="2:20">
      <c r="B22" s="1747" t="s">
        <v>292</v>
      </c>
      <c r="C22" s="1748"/>
      <c r="D22" s="1748"/>
      <c r="E22" s="1748"/>
      <c r="F22" s="1748"/>
      <c r="G22" s="1748"/>
      <c r="H22" s="1749" t="s">
        <v>241</v>
      </c>
      <c r="I22" s="1750"/>
      <c r="J22" s="1750"/>
      <c r="K22" s="1751"/>
      <c r="L22" s="1748" t="s">
        <v>1210</v>
      </c>
      <c r="M22" s="1748"/>
      <c r="N22" s="1748"/>
      <c r="O22" s="1748"/>
      <c r="P22" s="1748"/>
      <c r="Q22" s="1748"/>
      <c r="R22" s="1752"/>
      <c r="S22" s="116"/>
      <c r="T22" s="116"/>
    </row>
    <row r="23" spans="2:20">
      <c r="B23" s="1250" t="s">
        <v>1</v>
      </c>
      <c r="C23" s="989"/>
      <c r="D23" s="1757" t="s">
        <v>2611</v>
      </c>
      <c r="E23" s="1757"/>
      <c r="F23" s="1757" t="s">
        <v>2612</v>
      </c>
      <c r="G23" s="1757"/>
      <c r="H23" s="989" t="s">
        <v>1211</v>
      </c>
      <c r="I23" s="989"/>
      <c r="J23" s="941" t="str">
        <f>'02入力票（その２）'!I156</f>
        <v/>
      </c>
      <c r="K23" s="942"/>
      <c r="L23" s="989" t="s">
        <v>1212</v>
      </c>
      <c r="M23" s="989"/>
      <c r="N23" s="1753" t="str">
        <f>'02入力票（その２）'!I160</f>
        <v/>
      </c>
      <c r="O23" s="989"/>
      <c r="P23" s="1754" t="s">
        <v>1213</v>
      </c>
      <c r="Q23" s="940"/>
      <c r="R23" s="1746"/>
      <c r="S23" s="116"/>
      <c r="T23" s="116"/>
    </row>
    <row r="24" spans="2:20">
      <c r="B24" s="1250" t="s">
        <v>1214</v>
      </c>
      <c r="C24" s="989"/>
      <c r="D24" s="1756" t="str">
        <f>'02入力票（その２）'!I150</f>
        <v/>
      </c>
      <c r="E24" s="940"/>
      <c r="F24" s="1756" t="str">
        <f>'02入力票（その２）'!I151</f>
        <v/>
      </c>
      <c r="G24" s="940"/>
      <c r="H24" s="989" t="s">
        <v>1215</v>
      </c>
      <c r="I24" s="989"/>
      <c r="J24" s="941" t="str">
        <f>'02入力票（その２）'!I157</f>
        <v/>
      </c>
      <c r="K24" s="942"/>
      <c r="L24" s="989" t="s">
        <v>1216</v>
      </c>
      <c r="M24" s="989"/>
      <c r="N24" s="1753" t="str">
        <f>'02入力票（その２）'!I161</f>
        <v/>
      </c>
      <c r="O24" s="989"/>
      <c r="P24" s="940"/>
      <c r="Q24" s="940"/>
      <c r="R24" s="1746"/>
      <c r="S24" s="116"/>
      <c r="T24" s="116"/>
    </row>
    <row r="25" spans="2:20">
      <c r="B25" s="1250" t="s">
        <v>1217</v>
      </c>
      <c r="C25" s="989"/>
      <c r="D25" s="1756" t="str">
        <f>'02入力票（その２）'!I152</f>
        <v/>
      </c>
      <c r="E25" s="940"/>
      <c r="F25" s="1756" t="str">
        <f>'02入力票（その２）'!I153</f>
        <v/>
      </c>
      <c r="G25" s="940"/>
      <c r="H25" s="989" t="s">
        <v>1218</v>
      </c>
      <c r="I25" s="989"/>
      <c r="J25" s="941" t="str">
        <f>'02入力票（その２）'!I158</f>
        <v/>
      </c>
      <c r="K25" s="942"/>
      <c r="L25" s="989" t="s">
        <v>1219</v>
      </c>
      <c r="M25" s="989"/>
      <c r="N25" s="1768" t="e">
        <f>'02入力票（その２）'!I162</f>
        <v>#VALUE!</v>
      </c>
      <c r="O25" s="989"/>
      <c r="P25" s="940"/>
      <c r="Q25" s="940"/>
      <c r="R25" s="1746"/>
      <c r="S25" s="116"/>
      <c r="T25" s="116"/>
    </row>
    <row r="26" spans="2:20" ht="14.25" thickBot="1">
      <c r="B26" s="1758" t="s">
        <v>1220</v>
      </c>
      <c r="C26" s="1004"/>
      <c r="D26" s="1759" t="str">
        <f>'02入力票（その２）'!I154</f>
        <v/>
      </c>
      <c r="E26" s="946"/>
      <c r="F26" s="1759" t="str">
        <f>'02入力票（その２）'!I155</f>
        <v/>
      </c>
      <c r="G26" s="946"/>
      <c r="H26" s="1004" t="s">
        <v>1221</v>
      </c>
      <c r="I26" s="1004"/>
      <c r="J26" s="1760">
        <f>'02入力票（その２）'!I159</f>
        <v>0</v>
      </c>
      <c r="K26" s="1761"/>
      <c r="L26" s="1004"/>
      <c r="M26" s="1004"/>
      <c r="N26" s="1004"/>
      <c r="O26" s="1004"/>
      <c r="P26" s="946"/>
      <c r="Q26" s="946"/>
      <c r="R26" s="1755"/>
      <c r="S26" s="116"/>
      <c r="T26" s="116"/>
    </row>
    <row r="27" spans="2:20">
      <c r="B27" s="1762" t="s">
        <v>1222</v>
      </c>
      <c r="C27" s="1506"/>
      <c r="D27" s="1765" t="s">
        <v>1223</v>
      </c>
      <c r="E27" s="901"/>
      <c r="F27" s="901"/>
      <c r="G27" s="901"/>
      <c r="H27" s="901"/>
      <c r="I27" s="901"/>
      <c r="J27" s="1766"/>
      <c r="K27" s="1767" t="s">
        <v>1224</v>
      </c>
      <c r="L27" s="1748"/>
      <c r="M27" s="1748"/>
      <c r="N27" s="1748"/>
      <c r="O27" s="1752"/>
      <c r="P27" s="1769"/>
      <c r="Q27" s="1733"/>
      <c r="R27" s="1770"/>
      <c r="S27" s="116"/>
      <c r="T27" s="116"/>
    </row>
    <row r="28" spans="2:20">
      <c r="B28" s="1763"/>
      <c r="C28" s="1764"/>
      <c r="D28" s="1771" t="s">
        <v>1225</v>
      </c>
      <c r="E28" s="1772"/>
      <c r="F28" s="1772"/>
      <c r="G28" s="1772"/>
      <c r="H28" s="989" t="str">
        <f>'02入力票（その２）'!I135</f>
        <v>　</v>
      </c>
      <c r="I28" s="989"/>
      <c r="J28" s="1773"/>
      <c r="K28" s="974" t="s">
        <v>1226</v>
      </c>
      <c r="L28" s="936"/>
      <c r="M28" s="936"/>
      <c r="N28" s="212" t="str">
        <f>'02入力票（その２）'!I143</f>
        <v/>
      </c>
      <c r="O28" s="478" t="s">
        <v>92</v>
      </c>
      <c r="P28" s="942"/>
      <c r="Q28" s="940"/>
      <c r="R28" s="1746"/>
      <c r="S28" s="116"/>
      <c r="T28" s="116"/>
    </row>
    <row r="29" spans="2:20">
      <c r="B29" s="1763"/>
      <c r="C29" s="1764"/>
      <c r="D29" s="1771" t="s">
        <v>305</v>
      </c>
      <c r="E29" s="1772"/>
      <c r="F29" s="1772"/>
      <c r="G29" s="1772"/>
      <c r="H29" s="989" t="str">
        <f>'02入力票（その２）'!I136</f>
        <v>　</v>
      </c>
      <c r="I29" s="989"/>
      <c r="J29" s="1773"/>
      <c r="K29" s="974" t="s">
        <v>1227</v>
      </c>
      <c r="L29" s="936"/>
      <c r="M29" s="936"/>
      <c r="N29" s="212" t="str">
        <f>'02入力票（その２）'!I144</f>
        <v/>
      </c>
      <c r="O29" s="478" t="s">
        <v>92</v>
      </c>
      <c r="P29" s="942"/>
      <c r="Q29" s="940"/>
      <c r="R29" s="1746"/>
      <c r="S29" s="116"/>
      <c r="T29" s="116"/>
    </row>
    <row r="30" spans="2:20">
      <c r="B30" s="1763"/>
      <c r="C30" s="1764"/>
      <c r="D30" s="1771" t="s">
        <v>307</v>
      </c>
      <c r="E30" s="1772"/>
      <c r="F30" s="1772"/>
      <c r="G30" s="1772"/>
      <c r="H30" s="989" t="str">
        <f>'02入力票（その２）'!I137</f>
        <v>　</v>
      </c>
      <c r="I30" s="989"/>
      <c r="J30" s="1773"/>
      <c r="K30" s="974" t="s">
        <v>1228</v>
      </c>
      <c r="L30" s="936"/>
      <c r="M30" s="936"/>
      <c r="N30" s="212" t="str">
        <f>'02入力票（その２）'!I145</f>
        <v/>
      </c>
      <c r="O30" s="478" t="s">
        <v>92</v>
      </c>
      <c r="P30" s="942"/>
      <c r="Q30" s="940"/>
      <c r="R30" s="1746"/>
      <c r="S30" s="116"/>
      <c r="T30" s="116"/>
    </row>
    <row r="31" spans="2:20">
      <c r="B31" s="1777" t="s">
        <v>1229</v>
      </c>
      <c r="C31" s="1778"/>
      <c r="D31" s="1771" t="s">
        <v>1230</v>
      </c>
      <c r="E31" s="1772"/>
      <c r="F31" s="1772"/>
      <c r="G31" s="1772"/>
      <c r="H31" s="989" t="str">
        <f>'02入力票（その２）'!I138</f>
        <v>　</v>
      </c>
      <c r="I31" s="989"/>
      <c r="J31" s="1773"/>
      <c r="K31" s="974" t="s">
        <v>1231</v>
      </c>
      <c r="L31" s="936"/>
      <c r="M31" s="936"/>
      <c r="N31" s="212" t="str">
        <f>'02入力票（その２）'!I146</f>
        <v/>
      </c>
      <c r="O31" s="478" t="s">
        <v>92</v>
      </c>
      <c r="P31" s="942"/>
      <c r="Q31" s="940"/>
      <c r="R31" s="1746"/>
      <c r="S31" s="116"/>
      <c r="T31" s="116"/>
    </row>
    <row r="32" spans="2:20">
      <c r="B32" s="1779"/>
      <c r="C32" s="1780"/>
      <c r="D32" s="1771" t="s">
        <v>311</v>
      </c>
      <c r="E32" s="1772"/>
      <c r="F32" s="1772"/>
      <c r="G32" s="1772"/>
      <c r="H32" s="989" t="str">
        <f>'02入力票（その２）'!I139</f>
        <v>　</v>
      </c>
      <c r="I32" s="989"/>
      <c r="J32" s="1773"/>
      <c r="K32" s="974" t="s">
        <v>1232</v>
      </c>
      <c r="L32" s="936"/>
      <c r="M32" s="936"/>
      <c r="N32" s="212" t="str">
        <f>'02入力票（その２）'!I147</f>
        <v/>
      </c>
      <c r="O32" s="478" t="s">
        <v>92</v>
      </c>
      <c r="P32" s="942"/>
      <c r="Q32" s="940"/>
      <c r="R32" s="1746"/>
      <c r="S32" s="116"/>
      <c r="T32" s="116"/>
    </row>
    <row r="33" spans="2:24">
      <c r="B33" s="1779"/>
      <c r="C33" s="1780"/>
      <c r="D33" s="1771" t="s">
        <v>313</v>
      </c>
      <c r="E33" s="1772"/>
      <c r="F33" s="1772"/>
      <c r="G33" s="1772"/>
      <c r="H33" s="989" t="str">
        <f>'02入力票（その２）'!I140</f>
        <v>　</v>
      </c>
      <c r="I33" s="989"/>
      <c r="J33" s="1773"/>
      <c r="K33" s="974" t="s">
        <v>1233</v>
      </c>
      <c r="L33" s="936"/>
      <c r="M33" s="936"/>
      <c r="N33" s="212" t="str">
        <f>'02入力票（その２）'!I148</f>
        <v/>
      </c>
      <c r="O33" s="478" t="s">
        <v>92</v>
      </c>
      <c r="P33" s="942"/>
      <c r="Q33" s="940"/>
      <c r="R33" s="1746"/>
      <c r="S33" s="116"/>
      <c r="T33" s="116"/>
    </row>
    <row r="34" spans="2:24" ht="14.25" thickBot="1">
      <c r="B34" s="1781"/>
      <c r="C34" s="1782"/>
      <c r="D34" s="1774" t="str">
        <f>'02入力票（その２）'!I141</f>
        <v>　</v>
      </c>
      <c r="E34" s="1775"/>
      <c r="F34" s="1775"/>
      <c r="G34" s="1775"/>
      <c r="H34" s="1004" t="str">
        <f>'02入力票（その２）'!I142</f>
        <v>　</v>
      </c>
      <c r="I34" s="1004"/>
      <c r="J34" s="1776"/>
      <c r="K34" s="1003" t="s">
        <v>1234</v>
      </c>
      <c r="L34" s="938"/>
      <c r="M34" s="938"/>
      <c r="N34" s="479" t="str">
        <f>'02入力票（その２）'!I149</f>
        <v/>
      </c>
      <c r="O34" s="480" t="s">
        <v>92</v>
      </c>
      <c r="P34" s="1761"/>
      <c r="Q34" s="946"/>
      <c r="R34" s="1755"/>
      <c r="S34" s="116"/>
      <c r="T34" s="116"/>
    </row>
    <row r="35" spans="2:24">
      <c r="B35" s="1375" t="s">
        <v>626</v>
      </c>
      <c r="C35" s="1053"/>
      <c r="D35" s="1053"/>
      <c r="E35" s="1053"/>
      <c r="F35" s="1367"/>
      <c r="G35" s="1054" t="s">
        <v>627</v>
      </c>
      <c r="H35" s="1034" t="str">
        <f>'02入力票（その２）'!I52</f>
        <v/>
      </c>
      <c r="I35" s="1066"/>
      <c r="J35" s="1790" t="s">
        <v>628</v>
      </c>
      <c r="K35" s="1034" t="str">
        <f>'02入力票（その２）'!I53</f>
        <v/>
      </c>
      <c r="L35" s="1066"/>
      <c r="M35" s="1067" t="s">
        <v>616</v>
      </c>
      <c r="N35" s="1034" t="str">
        <f>'02入力票（その２）'!I55</f>
        <v/>
      </c>
      <c r="O35" s="1066"/>
      <c r="P35" s="1067" t="s">
        <v>85</v>
      </c>
      <c r="Q35" s="1034" t="str">
        <f>'02入力票（その２）'!I56</f>
        <v/>
      </c>
      <c r="R35" s="1035"/>
      <c r="S35" s="116"/>
      <c r="T35" s="116"/>
    </row>
    <row r="36" spans="2:24" ht="14.25" thickBot="1">
      <c r="B36" s="1739"/>
      <c r="C36" s="1283"/>
      <c r="D36" s="1283"/>
      <c r="E36" s="1283"/>
      <c r="F36" s="1284"/>
      <c r="G36" s="1369"/>
      <c r="H36" s="1785"/>
      <c r="I36" s="1786"/>
      <c r="J36" s="1791"/>
      <c r="K36" s="1785"/>
      <c r="L36" s="1786"/>
      <c r="M36" s="927"/>
      <c r="N36" s="1785"/>
      <c r="O36" s="1786"/>
      <c r="P36" s="927"/>
      <c r="Q36" s="1785"/>
      <c r="R36" s="1787"/>
      <c r="S36" s="116"/>
      <c r="T36" s="116"/>
    </row>
    <row r="37" spans="2:24" ht="14.25" thickBot="1">
      <c r="B37" s="1376"/>
      <c r="C37" s="1313"/>
      <c r="D37" s="1313"/>
      <c r="E37" s="1313"/>
      <c r="F37" s="1314"/>
      <c r="G37" s="1729" t="s">
        <v>885</v>
      </c>
      <c r="H37" s="930"/>
      <c r="I37" s="930"/>
      <c r="J37" s="1038" t="str">
        <f>'02入力票（その２）'!I57</f>
        <v/>
      </c>
      <c r="K37" s="1038"/>
      <c r="L37" s="1038"/>
      <c r="M37" s="1038"/>
      <c r="N37" s="1038"/>
      <c r="O37" s="1039"/>
      <c r="P37" s="1788"/>
      <c r="Q37" s="1789"/>
      <c r="R37" s="1789"/>
      <c r="S37" s="116"/>
      <c r="T37" s="116"/>
    </row>
    <row r="38" spans="2:24" ht="15" thickBot="1">
      <c r="B38" s="458" t="s">
        <v>1208</v>
      </c>
      <c r="C38" s="266"/>
      <c r="D38" s="266"/>
      <c r="E38" s="266"/>
      <c r="F38" s="266"/>
      <c r="G38" s="202"/>
      <c r="H38" s="202"/>
      <c r="I38" s="266"/>
      <c r="J38" s="266"/>
      <c r="K38" s="1321"/>
      <c r="L38" s="1321"/>
      <c r="M38" s="1321"/>
      <c r="N38" s="1321"/>
      <c r="O38" s="1321"/>
      <c r="P38" s="1321"/>
      <c r="Q38" s="481"/>
      <c r="R38" s="394" t="str">
        <f>H123</f>
        <v>　</v>
      </c>
      <c r="S38" s="116"/>
      <c r="T38" s="116"/>
    </row>
    <row r="39" spans="2:24" ht="14.25" thickBot="1">
      <c r="B39" s="1783" t="s">
        <v>1235</v>
      </c>
      <c r="C39" s="1574"/>
      <c r="D39" s="190"/>
      <c r="E39" s="190"/>
      <c r="F39" s="190"/>
      <c r="G39" s="190"/>
      <c r="H39" s="190"/>
      <c r="I39" s="190"/>
      <c r="J39" s="190"/>
      <c r="K39" s="190"/>
      <c r="L39" s="190"/>
      <c r="M39" s="190"/>
      <c r="N39" s="190"/>
      <c r="O39" s="190"/>
      <c r="S39" s="116"/>
      <c r="T39" s="116"/>
    </row>
    <row r="40" spans="2:24" ht="14.25" thickBot="1">
      <c r="B40" s="166" t="s">
        <v>1236</v>
      </c>
      <c r="C40" s="166"/>
      <c r="F40" s="166"/>
      <c r="G40" s="166"/>
      <c r="H40" s="166"/>
      <c r="I40" s="166"/>
      <c r="J40" s="166"/>
      <c r="K40" s="166"/>
      <c r="L40" s="166"/>
      <c r="M40" s="166"/>
      <c r="N40" s="166"/>
      <c r="O40" s="166"/>
      <c r="P40" s="166"/>
      <c r="Q40" s="166"/>
      <c r="R40" s="257" t="str">
        <f>G137</f>
        <v/>
      </c>
      <c r="S40" s="482"/>
      <c r="T40" s="482"/>
    </row>
    <row r="41" spans="2:24">
      <c r="B41" s="483" t="s">
        <v>1237</v>
      </c>
      <c r="C41" s="470" t="s">
        <v>1238</v>
      </c>
      <c r="D41" s="484" t="s">
        <v>1239</v>
      </c>
      <c r="E41" s="227" t="s">
        <v>1240</v>
      </c>
      <c r="F41" s="1245" t="s">
        <v>1241</v>
      </c>
      <c r="G41" s="1246"/>
      <c r="H41" s="1246"/>
      <c r="I41" s="1246"/>
      <c r="J41" s="1246"/>
      <c r="K41" s="1246"/>
      <c r="L41" s="1246"/>
      <c r="M41" s="1246"/>
      <c r="N41" s="1246"/>
      <c r="O41" s="1246"/>
      <c r="P41" s="1246"/>
      <c r="Q41" s="1246"/>
      <c r="R41" s="1247"/>
      <c r="S41" s="116"/>
      <c r="T41" s="116"/>
    </row>
    <row r="42" spans="2:24" ht="21.75" customHeight="1">
      <c r="B42" s="485">
        <v>1</v>
      </c>
      <c r="C42" s="1712"/>
      <c r="D42" s="1713"/>
      <c r="E42" s="1714"/>
      <c r="F42" s="1209"/>
      <c r="G42" s="1209"/>
      <c r="H42" s="1209"/>
      <c r="I42" s="1209"/>
      <c r="J42" s="1209"/>
      <c r="K42" s="1209"/>
      <c r="L42" s="1209"/>
      <c r="M42" s="1209"/>
      <c r="N42" s="1209"/>
      <c r="O42" s="1209"/>
      <c r="P42" s="1209"/>
      <c r="Q42" s="1209"/>
      <c r="R42" s="1784"/>
      <c r="S42" s="116" t="str">
        <f>CONCATENATE(T47,T48,T49,T50,T51,T52,T53,T54,T55,T56,T57,T58,T59,T60,T61,T62,T63,T65,T66,T67,T68,T69,T70,T71,T72,T73,T74,T75)</f>
        <v>－－－－－－－－－－－－－－－－－－－－－－－－－－－－</v>
      </c>
      <c r="T42" s="116"/>
    </row>
    <row r="43" spans="2:24" ht="21.75" customHeight="1">
      <c r="B43" s="485">
        <v>2</v>
      </c>
      <c r="C43" s="1712"/>
      <c r="D43" s="1713"/>
      <c r="E43" s="1714"/>
      <c r="F43" s="1209"/>
      <c r="G43" s="1209"/>
      <c r="H43" s="1209"/>
      <c r="I43" s="1209"/>
      <c r="J43" s="1209"/>
      <c r="K43" s="1209"/>
      <c r="L43" s="1209"/>
      <c r="M43" s="1209"/>
      <c r="N43" s="1209"/>
      <c r="O43" s="1209"/>
      <c r="P43" s="1209"/>
      <c r="Q43" s="1209"/>
      <c r="R43" s="1784"/>
      <c r="S43" s="116" t="str">
        <f>CONCATENATE(V47,V48,V49,V50,V51,V52,V53,V54,V55,V56,V57,V58,V59,V60,V61,V62,V63,V64,V65,V66,V67,V68,V69,V70,V71,V72,V73,V74,V75)</f>
        <v>－－－－－－－－－－－－－－－－－－－－－－－－－－－－－</v>
      </c>
      <c r="T43" s="116"/>
    </row>
    <row r="44" spans="2:24" s="4" customFormat="1" ht="21.75" customHeight="1" thickBot="1">
      <c r="B44" s="486">
        <v>3</v>
      </c>
      <c r="C44" s="1794"/>
      <c r="D44" s="1795"/>
      <c r="E44" s="1796"/>
      <c r="F44" s="1209"/>
      <c r="G44" s="1209"/>
      <c r="H44" s="1209"/>
      <c r="I44" s="1209"/>
      <c r="J44" s="1209"/>
      <c r="K44" s="1209"/>
      <c r="L44" s="1209"/>
      <c r="M44" s="1209"/>
      <c r="N44" s="1209"/>
      <c r="O44" s="1209"/>
      <c r="P44" s="1209"/>
      <c r="Q44" s="1209"/>
      <c r="R44" s="1784"/>
      <c r="S44" s="487" t="str">
        <f>CONCATENATE(X47,X48,X49,X50,X51,X52,X53,X54,X55,X56,X57,X58,X59,X60,X61,X62,X63,X64,X65)</f>
        <v>－－－－－－－－－－－－－－－－－－－</v>
      </c>
      <c r="T44" s="487"/>
    </row>
    <row r="45" spans="2:24" ht="19.5" customHeight="1" thickBot="1">
      <c r="B45" s="166" t="s">
        <v>1242</v>
      </c>
      <c r="C45" s="166"/>
      <c r="F45" s="218"/>
      <c r="G45" s="218"/>
      <c r="H45" s="218"/>
      <c r="I45" s="218"/>
      <c r="J45" s="218"/>
      <c r="K45" s="218"/>
      <c r="L45" s="218"/>
      <c r="M45" s="218"/>
      <c r="N45" s="218"/>
      <c r="O45" s="218"/>
      <c r="P45" s="218"/>
      <c r="Q45" s="218"/>
      <c r="R45" s="218"/>
      <c r="S45" s="116"/>
      <c r="T45" s="116"/>
    </row>
    <row r="46" spans="2:24" ht="21" customHeight="1" thickBot="1">
      <c r="B46" s="488" t="s">
        <v>1238</v>
      </c>
      <c r="C46" s="489" t="s">
        <v>1243</v>
      </c>
      <c r="D46" s="489" t="s">
        <v>1244</v>
      </c>
      <c r="E46" s="1797" t="s">
        <v>1240</v>
      </c>
      <c r="F46" s="1798"/>
      <c r="G46" s="490" t="s">
        <v>1068</v>
      </c>
      <c r="H46" s="488" t="s">
        <v>1238</v>
      </c>
      <c r="I46" s="489" t="s">
        <v>1243</v>
      </c>
      <c r="J46" s="489" t="s">
        <v>1245</v>
      </c>
      <c r="K46" s="1797" t="s">
        <v>1240</v>
      </c>
      <c r="L46" s="1797"/>
      <c r="M46" s="491" t="s">
        <v>1068</v>
      </c>
      <c r="N46" s="488" t="s">
        <v>1238</v>
      </c>
      <c r="O46" s="489" t="s">
        <v>1243</v>
      </c>
      <c r="P46" s="489" t="s">
        <v>1245</v>
      </c>
      <c r="Q46" s="492" t="s">
        <v>1240</v>
      </c>
      <c r="R46" s="493" t="s">
        <v>1068</v>
      </c>
      <c r="S46" s="116"/>
      <c r="T46" s="116"/>
    </row>
    <row r="47" spans="2:24" ht="14.25" thickTop="1">
      <c r="B47" s="1518">
        <v>31</v>
      </c>
      <c r="C47" s="1792" t="s">
        <v>1246</v>
      </c>
      <c r="D47" s="494" t="s">
        <v>1247</v>
      </c>
      <c r="E47" s="1799" t="s">
        <v>1248</v>
      </c>
      <c r="F47" s="1800"/>
      <c r="G47" s="495"/>
      <c r="H47" s="1518">
        <v>38</v>
      </c>
      <c r="I47" s="1792" t="s">
        <v>1249</v>
      </c>
      <c r="J47" s="494" t="s">
        <v>1247</v>
      </c>
      <c r="K47" s="1800" t="s">
        <v>1250</v>
      </c>
      <c r="L47" s="1801"/>
      <c r="M47" s="496"/>
      <c r="N47" s="1518">
        <v>47</v>
      </c>
      <c r="O47" s="1792" t="s">
        <v>1251</v>
      </c>
      <c r="P47" s="494" t="s">
        <v>1247</v>
      </c>
      <c r="Q47" s="497" t="s">
        <v>1252</v>
      </c>
      <c r="R47" s="496"/>
      <c r="S47" s="498" t="s">
        <v>1253</v>
      </c>
      <c r="T47" s="499" t="str">
        <f>IF(G47="○",S47,"－")</f>
        <v>－</v>
      </c>
      <c r="U47" s="234" t="s">
        <v>1254</v>
      </c>
      <c r="V47" s="235" t="str">
        <f>IF(M47="○",U47,"－")</f>
        <v>－</v>
      </c>
      <c r="W47" s="234" t="s">
        <v>1255</v>
      </c>
      <c r="X47" s="235" t="str">
        <f>IF(R47="○",W47,"－")</f>
        <v>－</v>
      </c>
    </row>
    <row r="48" spans="2:24">
      <c r="B48" s="1518"/>
      <c r="C48" s="1792"/>
      <c r="D48" s="500" t="s">
        <v>1256</v>
      </c>
      <c r="E48" s="1147" t="s">
        <v>1257</v>
      </c>
      <c r="F48" s="1148"/>
      <c r="G48" s="501"/>
      <c r="H48" s="1453"/>
      <c r="I48" s="1793"/>
      <c r="J48" s="500" t="s">
        <v>1256</v>
      </c>
      <c r="K48" s="1147" t="s">
        <v>1258</v>
      </c>
      <c r="L48" s="1149"/>
      <c r="M48" s="502"/>
      <c r="N48" s="1453"/>
      <c r="O48" s="1793"/>
      <c r="P48" s="500" t="s">
        <v>1256</v>
      </c>
      <c r="Q48" s="321" t="s">
        <v>1259</v>
      </c>
      <c r="R48" s="496"/>
      <c r="S48" s="498" t="s">
        <v>1260</v>
      </c>
      <c r="T48" s="499" t="str">
        <f t="shared" ref="T48:T75" si="0">IF(G48="○",S48,"－")</f>
        <v>－</v>
      </c>
      <c r="U48" s="234" t="s">
        <v>1261</v>
      </c>
      <c r="V48" s="235" t="str">
        <f t="shared" ref="V48:V75" si="1">IF(M48="○",U48,"－")</f>
        <v>－</v>
      </c>
      <c r="W48" s="234" t="s">
        <v>1262</v>
      </c>
      <c r="X48" s="235" t="str">
        <f t="shared" ref="X48:X65" si="2">IF(R48="○",W48,"－")</f>
        <v>－</v>
      </c>
    </row>
    <row r="49" spans="2:24" ht="13.5" customHeight="1">
      <c r="B49" s="1453"/>
      <c r="C49" s="1793"/>
      <c r="D49" s="500" t="s">
        <v>1263</v>
      </c>
      <c r="E49" s="1147" t="s">
        <v>1264</v>
      </c>
      <c r="F49" s="1148"/>
      <c r="G49" s="501"/>
      <c r="H49" s="485">
        <v>39</v>
      </c>
      <c r="I49" s="340" t="s">
        <v>1265</v>
      </c>
      <c r="J49" s="500" t="s">
        <v>1247</v>
      </c>
      <c r="K49" s="1147" t="s">
        <v>1266</v>
      </c>
      <c r="L49" s="1149"/>
      <c r="M49" s="502"/>
      <c r="N49" s="485">
        <v>48</v>
      </c>
      <c r="O49" s="503" t="s">
        <v>1267</v>
      </c>
      <c r="P49" s="500" t="s">
        <v>1247</v>
      </c>
      <c r="Q49" s="321" t="s">
        <v>1268</v>
      </c>
      <c r="R49" s="496"/>
      <c r="S49" s="498" t="s">
        <v>1269</v>
      </c>
      <c r="T49" s="499" t="str">
        <f t="shared" si="0"/>
        <v>－</v>
      </c>
      <c r="U49" s="234" t="s">
        <v>1270</v>
      </c>
      <c r="V49" s="235" t="str">
        <f t="shared" si="1"/>
        <v>－</v>
      </c>
      <c r="W49" s="234" t="s">
        <v>1271</v>
      </c>
      <c r="X49" s="235" t="str">
        <f t="shared" si="2"/>
        <v>－</v>
      </c>
    </row>
    <row r="50" spans="2:24">
      <c r="B50" s="1802">
        <v>32</v>
      </c>
      <c r="C50" s="1803" t="s">
        <v>1272</v>
      </c>
      <c r="D50" s="500" t="s">
        <v>1247</v>
      </c>
      <c r="E50" s="1147" t="s">
        <v>1273</v>
      </c>
      <c r="F50" s="1148"/>
      <c r="G50" s="501"/>
      <c r="H50" s="1804">
        <v>40</v>
      </c>
      <c r="I50" s="1803" t="s">
        <v>1274</v>
      </c>
      <c r="J50" s="500" t="s">
        <v>1275</v>
      </c>
      <c r="K50" s="1147" t="s">
        <v>1276</v>
      </c>
      <c r="L50" s="1149"/>
      <c r="M50" s="502"/>
      <c r="N50" s="1802">
        <v>49</v>
      </c>
      <c r="O50" s="1071" t="s">
        <v>1277</v>
      </c>
      <c r="P50" s="500" t="s">
        <v>1278</v>
      </c>
      <c r="Q50" s="321" t="s">
        <v>1279</v>
      </c>
      <c r="R50" s="496"/>
      <c r="S50" s="498" t="s">
        <v>1280</v>
      </c>
      <c r="T50" s="499" t="str">
        <f t="shared" si="0"/>
        <v>－</v>
      </c>
      <c r="U50" s="234" t="s">
        <v>1281</v>
      </c>
      <c r="V50" s="235" t="str">
        <f t="shared" si="1"/>
        <v>－</v>
      </c>
      <c r="W50" s="234" t="s">
        <v>1282</v>
      </c>
      <c r="X50" s="235" t="str">
        <f t="shared" si="2"/>
        <v>－</v>
      </c>
    </row>
    <row r="51" spans="2:24">
      <c r="B51" s="1518"/>
      <c r="C51" s="1792"/>
      <c r="D51" s="500" t="s">
        <v>1283</v>
      </c>
      <c r="E51" s="1147" t="s">
        <v>1284</v>
      </c>
      <c r="F51" s="1148"/>
      <c r="G51" s="501"/>
      <c r="H51" s="1805"/>
      <c r="I51" s="1792"/>
      <c r="J51" s="500" t="s">
        <v>1283</v>
      </c>
      <c r="K51" s="1147" t="s">
        <v>1285</v>
      </c>
      <c r="L51" s="1149"/>
      <c r="M51" s="502"/>
      <c r="N51" s="1518"/>
      <c r="O51" s="1570"/>
      <c r="P51" s="500" t="s">
        <v>1283</v>
      </c>
      <c r="Q51" s="321" t="s">
        <v>1286</v>
      </c>
      <c r="R51" s="496"/>
      <c r="S51" s="498" t="s">
        <v>1287</v>
      </c>
      <c r="T51" s="499" t="str">
        <f t="shared" si="0"/>
        <v>－</v>
      </c>
      <c r="U51" s="234" t="s">
        <v>1288</v>
      </c>
      <c r="V51" s="235" t="str">
        <f t="shared" si="1"/>
        <v>－</v>
      </c>
      <c r="W51" s="234" t="s">
        <v>1289</v>
      </c>
      <c r="X51" s="235" t="str">
        <f t="shared" si="2"/>
        <v>－</v>
      </c>
    </row>
    <row r="52" spans="2:24">
      <c r="B52" s="1518"/>
      <c r="C52" s="1792"/>
      <c r="D52" s="500" t="s">
        <v>1290</v>
      </c>
      <c r="E52" s="1147" t="s">
        <v>1291</v>
      </c>
      <c r="F52" s="1148"/>
      <c r="G52" s="501"/>
      <c r="H52" s="1805"/>
      <c r="I52" s="1792"/>
      <c r="J52" s="500" t="s">
        <v>1290</v>
      </c>
      <c r="K52" s="1147" t="s">
        <v>1292</v>
      </c>
      <c r="L52" s="1149"/>
      <c r="M52" s="502"/>
      <c r="N52" s="1518"/>
      <c r="O52" s="1570"/>
      <c r="P52" s="500" t="s">
        <v>1290</v>
      </c>
      <c r="Q52" s="321" t="s">
        <v>1293</v>
      </c>
      <c r="R52" s="496"/>
      <c r="S52" s="498" t="s">
        <v>1294</v>
      </c>
      <c r="T52" s="499" t="str">
        <f t="shared" si="0"/>
        <v>－</v>
      </c>
      <c r="U52" s="234" t="s">
        <v>1295</v>
      </c>
      <c r="V52" s="235" t="str">
        <f t="shared" si="1"/>
        <v>－</v>
      </c>
      <c r="W52" s="234" t="s">
        <v>1296</v>
      </c>
      <c r="X52" s="235" t="str">
        <f t="shared" si="2"/>
        <v>－</v>
      </c>
    </row>
    <row r="53" spans="2:24">
      <c r="B53" s="1518"/>
      <c r="C53" s="1792"/>
      <c r="D53" s="500" t="s">
        <v>1297</v>
      </c>
      <c r="E53" s="1147" t="s">
        <v>1298</v>
      </c>
      <c r="F53" s="1148"/>
      <c r="G53" s="501"/>
      <c r="H53" s="1805"/>
      <c r="I53" s="1792"/>
      <c r="J53" s="500" t="s">
        <v>1297</v>
      </c>
      <c r="K53" s="1147" t="s">
        <v>1299</v>
      </c>
      <c r="L53" s="1149"/>
      <c r="M53" s="502"/>
      <c r="N53" s="1518"/>
      <c r="O53" s="1570"/>
      <c r="P53" s="500" t="s">
        <v>1297</v>
      </c>
      <c r="Q53" s="321" t="s">
        <v>1300</v>
      </c>
      <c r="R53" s="496"/>
      <c r="S53" s="498" t="s">
        <v>1301</v>
      </c>
      <c r="T53" s="499" t="str">
        <f t="shared" si="0"/>
        <v>－</v>
      </c>
      <c r="U53" s="234" t="s">
        <v>1302</v>
      </c>
      <c r="V53" s="235" t="str">
        <f t="shared" si="1"/>
        <v>－</v>
      </c>
      <c r="W53" s="234" t="s">
        <v>1303</v>
      </c>
      <c r="X53" s="235" t="str">
        <f t="shared" si="2"/>
        <v>－</v>
      </c>
    </row>
    <row r="54" spans="2:24">
      <c r="B54" s="1518"/>
      <c r="C54" s="1792"/>
      <c r="D54" s="500" t="s">
        <v>1304</v>
      </c>
      <c r="E54" s="1147" t="s">
        <v>1305</v>
      </c>
      <c r="F54" s="1148"/>
      <c r="G54" s="501"/>
      <c r="H54" s="1805"/>
      <c r="I54" s="1792"/>
      <c r="J54" s="500" t="s">
        <v>1304</v>
      </c>
      <c r="K54" s="1147" t="s">
        <v>1306</v>
      </c>
      <c r="L54" s="1149"/>
      <c r="M54" s="502"/>
      <c r="N54" s="1453"/>
      <c r="O54" s="985"/>
      <c r="P54" s="500" t="s">
        <v>1304</v>
      </c>
      <c r="Q54" s="321" t="s">
        <v>1307</v>
      </c>
      <c r="R54" s="496"/>
      <c r="S54" s="498" t="s">
        <v>1308</v>
      </c>
      <c r="T54" s="499" t="str">
        <f t="shared" si="0"/>
        <v>－</v>
      </c>
      <c r="U54" s="234" t="s">
        <v>1309</v>
      </c>
      <c r="V54" s="235" t="str">
        <f t="shared" si="1"/>
        <v>－</v>
      </c>
      <c r="W54" s="234" t="s">
        <v>1310</v>
      </c>
      <c r="X54" s="235" t="str">
        <f t="shared" si="2"/>
        <v>－</v>
      </c>
    </row>
    <row r="55" spans="2:24">
      <c r="B55" s="1518"/>
      <c r="C55" s="1792"/>
      <c r="D55" s="500" t="s">
        <v>1311</v>
      </c>
      <c r="E55" s="1147" t="s">
        <v>1312</v>
      </c>
      <c r="F55" s="1148"/>
      <c r="G55" s="501"/>
      <c r="H55" s="1806"/>
      <c r="I55" s="1793"/>
      <c r="J55" s="500" t="s">
        <v>1311</v>
      </c>
      <c r="K55" s="1147" t="s">
        <v>1313</v>
      </c>
      <c r="L55" s="1149"/>
      <c r="M55" s="502"/>
      <c r="N55" s="1802">
        <v>50</v>
      </c>
      <c r="O55" s="1071" t="s">
        <v>1314</v>
      </c>
      <c r="P55" s="500" t="s">
        <v>1278</v>
      </c>
      <c r="Q55" s="321" t="s">
        <v>1314</v>
      </c>
      <c r="R55" s="496"/>
      <c r="S55" s="498" t="s">
        <v>1315</v>
      </c>
      <c r="T55" s="499" t="str">
        <f t="shared" si="0"/>
        <v>－</v>
      </c>
      <c r="U55" s="234" t="s">
        <v>1316</v>
      </c>
      <c r="V55" s="235" t="str">
        <f t="shared" si="1"/>
        <v>－</v>
      </c>
      <c r="W55" s="234" t="s">
        <v>1317</v>
      </c>
      <c r="X55" s="235" t="str">
        <f t="shared" si="2"/>
        <v>－</v>
      </c>
    </row>
    <row r="56" spans="2:24">
      <c r="B56" s="1453"/>
      <c r="C56" s="1793"/>
      <c r="D56" s="500" t="s">
        <v>1318</v>
      </c>
      <c r="E56" s="1147" t="s">
        <v>1319</v>
      </c>
      <c r="F56" s="1148"/>
      <c r="G56" s="501"/>
      <c r="H56" s="1802">
        <v>41</v>
      </c>
      <c r="I56" s="1071" t="s">
        <v>1320</v>
      </c>
      <c r="J56" s="500" t="s">
        <v>1278</v>
      </c>
      <c r="K56" s="1147" t="s">
        <v>1321</v>
      </c>
      <c r="L56" s="1149"/>
      <c r="M56" s="502"/>
      <c r="N56" s="1518"/>
      <c r="O56" s="1570"/>
      <c r="P56" s="500" t="s">
        <v>1283</v>
      </c>
      <c r="Q56" s="321" t="s">
        <v>1322</v>
      </c>
      <c r="R56" s="496"/>
      <c r="S56" s="498" t="s">
        <v>1323</v>
      </c>
      <c r="T56" s="499" t="str">
        <f t="shared" si="0"/>
        <v>－</v>
      </c>
      <c r="U56" s="234" t="s">
        <v>1324</v>
      </c>
      <c r="V56" s="235" t="str">
        <f t="shared" si="1"/>
        <v>－</v>
      </c>
      <c r="W56" s="234" t="s">
        <v>1325</v>
      </c>
      <c r="X56" s="235" t="str">
        <f t="shared" si="2"/>
        <v>－</v>
      </c>
    </row>
    <row r="57" spans="2:24">
      <c r="B57" s="1802">
        <v>33</v>
      </c>
      <c r="C57" s="1803" t="s">
        <v>1326</v>
      </c>
      <c r="D57" s="500" t="s">
        <v>1327</v>
      </c>
      <c r="E57" s="1147" t="s">
        <v>1326</v>
      </c>
      <c r="F57" s="1148"/>
      <c r="G57" s="501"/>
      <c r="H57" s="1518"/>
      <c r="I57" s="1570"/>
      <c r="J57" s="504" t="s">
        <v>1328</v>
      </c>
      <c r="K57" s="1147" t="s">
        <v>1329</v>
      </c>
      <c r="L57" s="1149"/>
      <c r="M57" s="502"/>
      <c r="N57" s="1453"/>
      <c r="O57" s="985"/>
      <c r="P57" s="500" t="s">
        <v>1330</v>
      </c>
      <c r="Q57" s="321" t="s">
        <v>1331</v>
      </c>
      <c r="R57" s="496"/>
      <c r="S57" s="498" t="s">
        <v>1332</v>
      </c>
      <c r="T57" s="499" t="str">
        <f t="shared" si="0"/>
        <v>－</v>
      </c>
      <c r="U57" s="234" t="s">
        <v>1333</v>
      </c>
      <c r="V57" s="235" t="str">
        <f t="shared" si="1"/>
        <v>－</v>
      </c>
      <c r="W57" s="234" t="s">
        <v>1334</v>
      </c>
      <c r="X57" s="235" t="str">
        <f t="shared" si="2"/>
        <v>－</v>
      </c>
    </row>
    <row r="58" spans="2:24">
      <c r="B58" s="1453"/>
      <c r="C58" s="1793"/>
      <c r="D58" s="500" t="s">
        <v>1328</v>
      </c>
      <c r="E58" s="1147" t="s">
        <v>1335</v>
      </c>
      <c r="F58" s="1148"/>
      <c r="G58" s="501"/>
      <c r="H58" s="1518"/>
      <c r="I58" s="1570"/>
      <c r="J58" s="500" t="s">
        <v>1330</v>
      </c>
      <c r="K58" s="1147" t="s">
        <v>1336</v>
      </c>
      <c r="L58" s="1149"/>
      <c r="M58" s="502"/>
      <c r="N58" s="1802">
        <v>51</v>
      </c>
      <c r="O58" s="1803" t="s">
        <v>1337</v>
      </c>
      <c r="P58" s="500" t="s">
        <v>1327</v>
      </c>
      <c r="Q58" s="321" t="s">
        <v>1338</v>
      </c>
      <c r="R58" s="496"/>
      <c r="S58" s="498" t="s">
        <v>1339</v>
      </c>
      <c r="T58" s="499" t="str">
        <f t="shared" si="0"/>
        <v>－</v>
      </c>
      <c r="U58" s="234" t="s">
        <v>1340</v>
      </c>
      <c r="V58" s="235" t="str">
        <f t="shared" si="1"/>
        <v>－</v>
      </c>
      <c r="W58" s="234" t="s">
        <v>1341</v>
      </c>
      <c r="X58" s="235" t="str">
        <f t="shared" si="2"/>
        <v>－</v>
      </c>
    </row>
    <row r="59" spans="2:24">
      <c r="B59" s="1802">
        <v>34</v>
      </c>
      <c r="C59" s="1803" t="s">
        <v>1342</v>
      </c>
      <c r="D59" s="500" t="s">
        <v>1327</v>
      </c>
      <c r="E59" s="1147" t="s">
        <v>1343</v>
      </c>
      <c r="F59" s="1148"/>
      <c r="G59" s="501"/>
      <c r="H59" s="1453"/>
      <c r="I59" s="985"/>
      <c r="J59" s="500" t="s">
        <v>1344</v>
      </c>
      <c r="K59" s="1147" t="s">
        <v>1345</v>
      </c>
      <c r="L59" s="1149"/>
      <c r="M59" s="502"/>
      <c r="N59" s="1453"/>
      <c r="O59" s="1793"/>
      <c r="P59" s="500" t="s">
        <v>1346</v>
      </c>
      <c r="Q59" s="321" t="s">
        <v>1347</v>
      </c>
      <c r="R59" s="496"/>
      <c r="S59" s="498" t="s">
        <v>1348</v>
      </c>
      <c r="T59" s="499" t="str">
        <f t="shared" si="0"/>
        <v>－</v>
      </c>
      <c r="U59" s="234" t="s">
        <v>1349</v>
      </c>
      <c r="V59" s="235" t="str">
        <f t="shared" si="1"/>
        <v>－</v>
      </c>
      <c r="W59" s="234" t="s">
        <v>1350</v>
      </c>
      <c r="X59" s="235" t="str">
        <f t="shared" si="2"/>
        <v>－</v>
      </c>
    </row>
    <row r="60" spans="2:24" ht="13.5" customHeight="1">
      <c r="B60" s="1518"/>
      <c r="C60" s="1792"/>
      <c r="D60" s="500" t="s">
        <v>1346</v>
      </c>
      <c r="E60" s="1147" t="s">
        <v>1351</v>
      </c>
      <c r="F60" s="1148"/>
      <c r="G60" s="501"/>
      <c r="H60" s="485">
        <v>42</v>
      </c>
      <c r="I60" s="305" t="s">
        <v>1352</v>
      </c>
      <c r="J60" s="500" t="s">
        <v>1353</v>
      </c>
      <c r="K60" s="1147" t="s">
        <v>1354</v>
      </c>
      <c r="L60" s="1149"/>
      <c r="M60" s="502"/>
      <c r="N60" s="1802">
        <v>52</v>
      </c>
      <c r="O60" s="1667" t="s">
        <v>1355</v>
      </c>
      <c r="P60" s="500" t="s">
        <v>1353</v>
      </c>
      <c r="Q60" s="321" t="s">
        <v>1356</v>
      </c>
      <c r="R60" s="496"/>
      <c r="S60" s="498" t="s">
        <v>1357</v>
      </c>
      <c r="T60" s="499" t="str">
        <f t="shared" si="0"/>
        <v>－</v>
      </c>
      <c r="U60" s="234" t="s">
        <v>1358</v>
      </c>
      <c r="V60" s="235" t="str">
        <f t="shared" si="1"/>
        <v>－</v>
      </c>
      <c r="W60" s="234" t="s">
        <v>1359</v>
      </c>
      <c r="X60" s="235" t="str">
        <f t="shared" si="2"/>
        <v>－</v>
      </c>
    </row>
    <row r="61" spans="2:24" ht="14.25" customHeight="1">
      <c r="B61" s="1518"/>
      <c r="C61" s="1792"/>
      <c r="D61" s="500" t="s">
        <v>1360</v>
      </c>
      <c r="E61" s="1147" t="s">
        <v>1361</v>
      </c>
      <c r="F61" s="1148"/>
      <c r="G61" s="501"/>
      <c r="H61" s="1802">
        <v>43</v>
      </c>
      <c r="I61" s="1803" t="s">
        <v>1362</v>
      </c>
      <c r="J61" s="500" t="s">
        <v>1353</v>
      </c>
      <c r="K61" s="1147" t="s">
        <v>1363</v>
      </c>
      <c r="L61" s="1149"/>
      <c r="M61" s="502"/>
      <c r="N61" s="1453"/>
      <c r="O61" s="1808"/>
      <c r="P61" s="500" t="s">
        <v>1346</v>
      </c>
      <c r="Q61" s="321" t="s">
        <v>1364</v>
      </c>
      <c r="R61" s="496"/>
      <c r="S61" s="498" t="s">
        <v>1365</v>
      </c>
      <c r="T61" s="499" t="str">
        <f t="shared" si="0"/>
        <v>－</v>
      </c>
      <c r="U61" s="234" t="s">
        <v>1366</v>
      </c>
      <c r="V61" s="235" t="str">
        <f t="shared" si="1"/>
        <v>－</v>
      </c>
      <c r="W61" s="234" t="s">
        <v>1367</v>
      </c>
      <c r="X61" s="235" t="str">
        <f t="shared" si="2"/>
        <v>－</v>
      </c>
    </row>
    <row r="62" spans="2:24">
      <c r="B62" s="1518"/>
      <c r="C62" s="1792"/>
      <c r="D62" s="500" t="s">
        <v>1344</v>
      </c>
      <c r="E62" s="1147" t="s">
        <v>1368</v>
      </c>
      <c r="F62" s="1148"/>
      <c r="G62" s="501"/>
      <c r="H62" s="1518"/>
      <c r="I62" s="1792"/>
      <c r="J62" s="500" t="s">
        <v>1346</v>
      </c>
      <c r="K62" s="1147" t="s">
        <v>1369</v>
      </c>
      <c r="L62" s="1149"/>
      <c r="M62" s="502"/>
      <c r="N62" s="485">
        <v>53</v>
      </c>
      <c r="O62" s="340" t="s">
        <v>1370</v>
      </c>
      <c r="P62" s="500" t="s">
        <v>1353</v>
      </c>
      <c r="Q62" s="321" t="s">
        <v>1370</v>
      </c>
      <c r="R62" s="496"/>
      <c r="S62" s="498" t="s">
        <v>1371</v>
      </c>
      <c r="T62" s="499" t="str">
        <f t="shared" si="0"/>
        <v>－</v>
      </c>
      <c r="U62" s="234" t="s">
        <v>1372</v>
      </c>
      <c r="V62" s="235" t="str">
        <f t="shared" si="1"/>
        <v>－</v>
      </c>
      <c r="W62" s="234" t="s">
        <v>1373</v>
      </c>
      <c r="X62" s="235" t="str">
        <f t="shared" si="2"/>
        <v>－</v>
      </c>
    </row>
    <row r="63" spans="2:24" ht="13.5" customHeight="1">
      <c r="B63" s="1518"/>
      <c r="C63" s="1792"/>
      <c r="D63" s="1816" t="s">
        <v>1374</v>
      </c>
      <c r="E63" s="1811" t="s">
        <v>1375</v>
      </c>
      <c r="F63" s="1812"/>
      <c r="G63" s="1814"/>
      <c r="H63" s="1518"/>
      <c r="I63" s="1792"/>
      <c r="J63" s="500" t="s">
        <v>1360</v>
      </c>
      <c r="K63" s="1147" t="s">
        <v>1376</v>
      </c>
      <c r="L63" s="1149"/>
      <c r="M63" s="502"/>
      <c r="N63" s="1802">
        <v>54</v>
      </c>
      <c r="O63" s="1803" t="s">
        <v>1377</v>
      </c>
      <c r="P63" s="500" t="s">
        <v>1353</v>
      </c>
      <c r="Q63" s="321" t="s">
        <v>1378</v>
      </c>
      <c r="R63" s="496"/>
      <c r="S63" s="498" t="s">
        <v>1379</v>
      </c>
      <c r="T63" s="499" t="str">
        <f t="shared" si="0"/>
        <v>－</v>
      </c>
      <c r="U63" s="234" t="s">
        <v>1380</v>
      </c>
      <c r="V63" s="235" t="str">
        <f t="shared" si="1"/>
        <v>－</v>
      </c>
      <c r="W63" s="234" t="s">
        <v>1381</v>
      </c>
      <c r="X63" s="235" t="str">
        <f t="shared" si="2"/>
        <v>－</v>
      </c>
    </row>
    <row r="64" spans="2:24">
      <c r="B64" s="1518"/>
      <c r="C64" s="1792"/>
      <c r="D64" s="1817"/>
      <c r="E64" s="1800"/>
      <c r="F64" s="1813"/>
      <c r="G64" s="1815"/>
      <c r="H64" s="1453"/>
      <c r="I64" s="1793"/>
      <c r="J64" s="500" t="s">
        <v>1344</v>
      </c>
      <c r="K64" s="1147" t="s">
        <v>1382</v>
      </c>
      <c r="L64" s="1149"/>
      <c r="M64" s="502"/>
      <c r="N64" s="1518"/>
      <c r="O64" s="1793"/>
      <c r="P64" s="504" t="s">
        <v>1346</v>
      </c>
      <c r="Q64" s="505" t="s">
        <v>1383</v>
      </c>
      <c r="R64" s="496"/>
      <c r="S64" s="498"/>
      <c r="T64" s="499"/>
      <c r="U64" s="234" t="s">
        <v>1384</v>
      </c>
      <c r="V64" s="235" t="str">
        <f t="shared" si="1"/>
        <v>－</v>
      </c>
      <c r="W64" s="234" t="s">
        <v>1385</v>
      </c>
      <c r="X64" s="235" t="str">
        <f t="shared" si="2"/>
        <v>－</v>
      </c>
    </row>
    <row r="65" spans="2:24" ht="14.25" thickBot="1">
      <c r="B65" s="1453"/>
      <c r="C65" s="1793"/>
      <c r="D65" s="500" t="s">
        <v>1386</v>
      </c>
      <c r="E65" s="1147" t="s">
        <v>1387</v>
      </c>
      <c r="F65" s="1148"/>
      <c r="G65" s="501"/>
      <c r="H65" s="1802">
        <v>44</v>
      </c>
      <c r="I65" s="1071" t="s">
        <v>1388</v>
      </c>
      <c r="J65" s="500" t="s">
        <v>1353</v>
      </c>
      <c r="K65" s="1147" t="s">
        <v>1389</v>
      </c>
      <c r="L65" s="1149"/>
      <c r="M65" s="502"/>
      <c r="N65" s="486">
        <v>55</v>
      </c>
      <c r="O65" s="506" t="s">
        <v>1390</v>
      </c>
      <c r="P65" s="507" t="s">
        <v>1391</v>
      </c>
      <c r="Q65" s="508" t="s">
        <v>1392</v>
      </c>
      <c r="R65" s="509"/>
      <c r="S65" s="498" t="s">
        <v>1393</v>
      </c>
      <c r="T65" s="499" t="str">
        <f t="shared" si="0"/>
        <v>－</v>
      </c>
      <c r="U65" s="234" t="s">
        <v>1394</v>
      </c>
      <c r="V65" s="235" t="str">
        <f t="shared" si="1"/>
        <v>－</v>
      </c>
      <c r="W65" s="234" t="s">
        <v>1395</v>
      </c>
      <c r="X65" s="235" t="str">
        <f t="shared" si="2"/>
        <v>－</v>
      </c>
    </row>
    <row r="66" spans="2:24" ht="13.5" customHeight="1">
      <c r="B66" s="1802">
        <v>35</v>
      </c>
      <c r="C66" s="1071" t="s">
        <v>1396</v>
      </c>
      <c r="D66" s="500" t="s">
        <v>1391</v>
      </c>
      <c r="E66" s="1147" t="s">
        <v>1397</v>
      </c>
      <c r="F66" s="1148"/>
      <c r="G66" s="501"/>
      <c r="H66" s="1518"/>
      <c r="I66" s="1570"/>
      <c r="J66" s="500" t="s">
        <v>1398</v>
      </c>
      <c r="K66" s="1147" t="s">
        <v>1399</v>
      </c>
      <c r="L66" s="1149"/>
      <c r="M66" s="502"/>
      <c r="N66" s="1839" t="s">
        <v>1400</v>
      </c>
      <c r="O66" s="1388"/>
      <c r="P66" s="1388"/>
      <c r="Q66" s="1388"/>
      <c r="R66" s="1840"/>
      <c r="S66" s="498" t="s">
        <v>1401</v>
      </c>
      <c r="T66" s="499" t="str">
        <f t="shared" si="0"/>
        <v>－</v>
      </c>
      <c r="U66" s="234" t="s">
        <v>1402</v>
      </c>
      <c r="V66" s="235" t="str">
        <f t="shared" si="1"/>
        <v>－</v>
      </c>
      <c r="W66" s="510"/>
      <c r="X66" s="510"/>
    </row>
    <row r="67" spans="2:24">
      <c r="B67" s="1518"/>
      <c r="C67" s="1570"/>
      <c r="D67" s="500" t="s">
        <v>1398</v>
      </c>
      <c r="E67" s="1147" t="s">
        <v>1403</v>
      </c>
      <c r="F67" s="1148"/>
      <c r="G67" s="501"/>
      <c r="H67" s="1518"/>
      <c r="I67" s="1570"/>
      <c r="J67" s="500" t="s">
        <v>1404</v>
      </c>
      <c r="K67" s="1147" t="s">
        <v>1405</v>
      </c>
      <c r="L67" s="1149"/>
      <c r="M67" s="502"/>
      <c r="N67" s="1805" t="s">
        <v>1406</v>
      </c>
      <c r="O67" s="1227"/>
      <c r="P67" s="1227"/>
      <c r="Q67" s="1227"/>
      <c r="R67" s="1807"/>
      <c r="S67" s="498" t="s">
        <v>1407</v>
      </c>
      <c r="T67" s="499" t="str">
        <f t="shared" si="0"/>
        <v>－</v>
      </c>
      <c r="U67" s="234" t="s">
        <v>1408</v>
      </c>
      <c r="V67" s="235" t="str">
        <f t="shared" si="1"/>
        <v>－</v>
      </c>
      <c r="W67" s="510"/>
      <c r="X67" s="510"/>
    </row>
    <row r="68" spans="2:24">
      <c r="B68" s="1518"/>
      <c r="C68" s="1570"/>
      <c r="D68" s="500" t="s">
        <v>1404</v>
      </c>
      <c r="E68" s="1147" t="s">
        <v>1409</v>
      </c>
      <c r="F68" s="1148"/>
      <c r="G68" s="501"/>
      <c r="H68" s="1453"/>
      <c r="I68" s="985"/>
      <c r="J68" s="500" t="s">
        <v>1410</v>
      </c>
      <c r="K68" s="1147" t="s">
        <v>1411</v>
      </c>
      <c r="L68" s="1149"/>
      <c r="M68" s="502"/>
      <c r="N68" s="1836"/>
      <c r="O68" s="1837"/>
      <c r="P68" s="1837"/>
      <c r="Q68" s="1837"/>
      <c r="R68" s="1838"/>
      <c r="S68" s="498" t="s">
        <v>1412</v>
      </c>
      <c r="T68" s="499" t="str">
        <f t="shared" si="0"/>
        <v>－</v>
      </c>
      <c r="U68" s="234" t="s">
        <v>1413</v>
      </c>
      <c r="V68" s="235" t="str">
        <f t="shared" si="1"/>
        <v>－</v>
      </c>
      <c r="W68" s="510"/>
      <c r="X68" s="510"/>
    </row>
    <row r="69" spans="2:24">
      <c r="B69" s="1453"/>
      <c r="C69" s="985"/>
      <c r="D69" s="500" t="s">
        <v>1410</v>
      </c>
      <c r="E69" s="1147" t="s">
        <v>1414</v>
      </c>
      <c r="F69" s="1148"/>
      <c r="G69" s="501"/>
      <c r="H69" s="485">
        <v>45</v>
      </c>
      <c r="I69" s="340" t="s">
        <v>1415</v>
      </c>
      <c r="J69" s="500" t="s">
        <v>1391</v>
      </c>
      <c r="K69" s="1147" t="s">
        <v>1415</v>
      </c>
      <c r="L69" s="1149"/>
      <c r="M69" s="502"/>
      <c r="N69" s="902"/>
      <c r="O69" s="903"/>
      <c r="P69" s="903"/>
      <c r="Q69" s="903"/>
      <c r="R69" s="904"/>
      <c r="S69" s="498" t="s">
        <v>1416</v>
      </c>
      <c r="T69" s="499" t="str">
        <f t="shared" si="0"/>
        <v>－</v>
      </c>
      <c r="U69" s="234" t="s">
        <v>1417</v>
      </c>
      <c r="V69" s="235" t="str">
        <f t="shared" si="1"/>
        <v>－</v>
      </c>
      <c r="W69" s="510"/>
      <c r="X69" s="510"/>
    </row>
    <row r="70" spans="2:24">
      <c r="B70" s="1802">
        <v>36</v>
      </c>
      <c r="C70" s="1071" t="s">
        <v>1418</v>
      </c>
      <c r="D70" s="500" t="s">
        <v>1391</v>
      </c>
      <c r="E70" s="1147" t="s">
        <v>1419</v>
      </c>
      <c r="F70" s="1148"/>
      <c r="G70" s="501"/>
      <c r="H70" s="1802">
        <v>46</v>
      </c>
      <c r="I70" s="1071" t="s">
        <v>1420</v>
      </c>
      <c r="J70" s="500" t="s">
        <v>1391</v>
      </c>
      <c r="K70" s="1147" t="s">
        <v>1421</v>
      </c>
      <c r="L70" s="1149"/>
      <c r="M70" s="502"/>
      <c r="N70" s="902"/>
      <c r="O70" s="903"/>
      <c r="P70" s="903"/>
      <c r="Q70" s="903"/>
      <c r="R70" s="904"/>
      <c r="S70" s="498" t="s">
        <v>1422</v>
      </c>
      <c r="T70" s="499" t="str">
        <f t="shared" si="0"/>
        <v>－</v>
      </c>
      <c r="U70" s="234" t="s">
        <v>1423</v>
      </c>
      <c r="V70" s="235" t="str">
        <f t="shared" si="1"/>
        <v>－</v>
      </c>
      <c r="W70" s="510"/>
      <c r="X70" s="510"/>
    </row>
    <row r="71" spans="2:24" ht="13.5" customHeight="1">
      <c r="B71" s="1453"/>
      <c r="C71" s="985"/>
      <c r="D71" s="500" t="s">
        <v>1398</v>
      </c>
      <c r="E71" s="1147" t="s">
        <v>1424</v>
      </c>
      <c r="F71" s="1148"/>
      <c r="G71" s="501"/>
      <c r="H71" s="1518"/>
      <c r="I71" s="1570"/>
      <c r="J71" s="500" t="s">
        <v>1398</v>
      </c>
      <c r="K71" s="1147" t="s">
        <v>1425</v>
      </c>
      <c r="L71" s="1149"/>
      <c r="M71" s="502"/>
      <c r="N71" s="902"/>
      <c r="O71" s="903"/>
      <c r="P71" s="903"/>
      <c r="Q71" s="903"/>
      <c r="R71" s="904"/>
      <c r="S71" s="498" t="s">
        <v>1426</v>
      </c>
      <c r="T71" s="499" t="str">
        <f t="shared" si="0"/>
        <v>－</v>
      </c>
      <c r="U71" s="234" t="s">
        <v>1427</v>
      </c>
      <c r="V71" s="235" t="str">
        <f t="shared" si="1"/>
        <v>－</v>
      </c>
      <c r="W71" s="510"/>
      <c r="X71" s="510"/>
    </row>
    <row r="72" spans="2:24">
      <c r="B72" s="1802">
        <v>37</v>
      </c>
      <c r="C72" s="1803" t="s">
        <v>1428</v>
      </c>
      <c r="D72" s="500" t="s">
        <v>1391</v>
      </c>
      <c r="E72" s="1147" t="s">
        <v>1429</v>
      </c>
      <c r="F72" s="1148"/>
      <c r="G72" s="501"/>
      <c r="H72" s="1518"/>
      <c r="I72" s="1570"/>
      <c r="J72" s="500" t="s">
        <v>1404</v>
      </c>
      <c r="K72" s="1147" t="s">
        <v>1430</v>
      </c>
      <c r="L72" s="1149"/>
      <c r="M72" s="502"/>
      <c r="N72" s="902"/>
      <c r="O72" s="903"/>
      <c r="P72" s="903"/>
      <c r="Q72" s="903"/>
      <c r="R72" s="904"/>
      <c r="S72" s="498" t="s">
        <v>1431</v>
      </c>
      <c r="T72" s="499" t="str">
        <f t="shared" si="0"/>
        <v>－</v>
      </c>
      <c r="U72" s="234" t="s">
        <v>1432</v>
      </c>
      <c r="V72" s="235" t="str">
        <f t="shared" si="1"/>
        <v>－</v>
      </c>
      <c r="W72" s="510"/>
      <c r="X72" s="510"/>
    </row>
    <row r="73" spans="2:24">
      <c r="B73" s="1518"/>
      <c r="C73" s="1792"/>
      <c r="D73" s="504" t="s">
        <v>1398</v>
      </c>
      <c r="E73" s="1811" t="s">
        <v>1433</v>
      </c>
      <c r="F73" s="1812"/>
      <c r="G73" s="501"/>
      <c r="H73" s="1518"/>
      <c r="I73" s="1570"/>
      <c r="J73" s="500" t="s">
        <v>1434</v>
      </c>
      <c r="K73" s="1147" t="s">
        <v>1435</v>
      </c>
      <c r="L73" s="1149"/>
      <c r="M73" s="502"/>
      <c r="N73" s="902"/>
      <c r="O73" s="903"/>
      <c r="P73" s="903"/>
      <c r="Q73" s="903"/>
      <c r="R73" s="904"/>
      <c r="S73" s="498" t="s">
        <v>1436</v>
      </c>
      <c r="T73" s="499" t="str">
        <f t="shared" si="0"/>
        <v>－</v>
      </c>
      <c r="U73" s="234" t="s">
        <v>1437</v>
      </c>
      <c r="V73" s="235" t="str">
        <f t="shared" si="1"/>
        <v>－</v>
      </c>
    </row>
    <row r="74" spans="2:24">
      <c r="B74" s="1518"/>
      <c r="C74" s="1792"/>
      <c r="D74" s="504" t="s">
        <v>1438</v>
      </c>
      <c r="E74" s="1818" t="s">
        <v>1439</v>
      </c>
      <c r="F74" s="1818"/>
      <c r="G74" s="501"/>
      <c r="H74" s="1518"/>
      <c r="I74" s="1570"/>
      <c r="J74" s="500" t="s">
        <v>1440</v>
      </c>
      <c r="K74" s="1147" t="s">
        <v>1441</v>
      </c>
      <c r="L74" s="1149"/>
      <c r="M74" s="502"/>
      <c r="N74" s="902"/>
      <c r="O74" s="903"/>
      <c r="P74" s="903"/>
      <c r="Q74" s="903"/>
      <c r="R74" s="904"/>
      <c r="S74" s="498" t="s">
        <v>1442</v>
      </c>
      <c r="T74" s="499" t="str">
        <f t="shared" si="0"/>
        <v>－</v>
      </c>
      <c r="U74" s="234" t="s">
        <v>1443</v>
      </c>
      <c r="V74" s="235" t="str">
        <f t="shared" si="1"/>
        <v>－</v>
      </c>
    </row>
    <row r="75" spans="2:24" ht="14.25" thickBot="1">
      <c r="B75" s="1519"/>
      <c r="C75" s="1810"/>
      <c r="D75" s="507" t="s">
        <v>1434</v>
      </c>
      <c r="E75" s="1830" t="s">
        <v>1444</v>
      </c>
      <c r="F75" s="1830"/>
      <c r="G75" s="511"/>
      <c r="H75" s="1519"/>
      <c r="I75" s="1809"/>
      <c r="J75" s="507" t="s">
        <v>1445</v>
      </c>
      <c r="K75" s="1831" t="s">
        <v>1446</v>
      </c>
      <c r="L75" s="1832"/>
      <c r="M75" s="512"/>
      <c r="N75" s="905"/>
      <c r="O75" s="906"/>
      <c r="P75" s="906"/>
      <c r="Q75" s="906"/>
      <c r="R75" s="907"/>
      <c r="S75" s="498" t="s">
        <v>1447</v>
      </c>
      <c r="T75" s="499" t="str">
        <f t="shared" si="0"/>
        <v>－</v>
      </c>
      <c r="U75" s="234" t="s">
        <v>1448</v>
      </c>
      <c r="V75" s="235" t="str">
        <f t="shared" si="1"/>
        <v>－</v>
      </c>
    </row>
    <row r="76" spans="2:24" ht="15" thickBot="1">
      <c r="B76" s="458" t="s">
        <v>1208</v>
      </c>
      <c r="C76" s="426"/>
      <c r="D76" s="426"/>
      <c r="E76" s="426"/>
      <c r="F76" s="426"/>
      <c r="G76" s="426"/>
      <c r="H76" s="426"/>
      <c r="I76" s="426"/>
      <c r="J76" s="426"/>
      <c r="K76" s="426"/>
      <c r="L76" s="426"/>
      <c r="M76" s="426"/>
      <c r="N76" s="426"/>
      <c r="P76" s="513"/>
      <c r="Q76" s="513"/>
      <c r="R76" s="514" t="str">
        <f>H123</f>
        <v>　</v>
      </c>
      <c r="S76" s="116"/>
      <c r="T76" s="116"/>
    </row>
    <row r="77" spans="2:24" ht="14.25" thickBot="1">
      <c r="B77" s="1783" t="s">
        <v>1449</v>
      </c>
      <c r="C77" s="1574"/>
      <c r="D77" s="426"/>
      <c r="E77" s="426"/>
      <c r="F77" s="426"/>
      <c r="G77" s="426"/>
      <c r="H77" s="426"/>
      <c r="I77" s="426"/>
      <c r="J77" s="426"/>
      <c r="K77" s="426"/>
      <c r="L77" s="426"/>
      <c r="M77" s="426"/>
      <c r="N77" s="426"/>
      <c r="S77" s="116"/>
      <c r="T77" s="116"/>
    </row>
    <row r="78" spans="2:24" ht="14.25" thickBot="1">
      <c r="B78" s="166" t="s">
        <v>1450</v>
      </c>
      <c r="C78" s="166"/>
      <c r="D78" s="166"/>
      <c r="F78" s="166"/>
      <c r="G78" s="166"/>
      <c r="H78" s="166"/>
      <c r="I78" s="166"/>
      <c r="J78" s="166"/>
      <c r="K78" s="166"/>
      <c r="L78" s="166"/>
      <c r="M78" s="166"/>
      <c r="N78" s="166"/>
      <c r="P78" s="225"/>
      <c r="Q78" s="225"/>
      <c r="R78" s="226" t="str">
        <f>G137</f>
        <v/>
      </c>
      <c r="S78" s="116"/>
      <c r="T78" s="116"/>
    </row>
    <row r="79" spans="2:24">
      <c r="B79" s="483" t="s">
        <v>1237</v>
      </c>
      <c r="C79" s="470" t="s">
        <v>1238</v>
      </c>
      <c r="D79" s="484" t="s">
        <v>1239</v>
      </c>
      <c r="E79" s="227" t="s">
        <v>1240</v>
      </c>
      <c r="F79" s="1833" t="s">
        <v>1451</v>
      </c>
      <c r="G79" s="1834"/>
      <c r="H79" s="1834"/>
      <c r="I79" s="1834"/>
      <c r="J79" s="1834"/>
      <c r="K79" s="1834"/>
      <c r="L79" s="1834"/>
      <c r="M79" s="1834"/>
      <c r="N79" s="1834"/>
      <c r="O79" s="1834"/>
      <c r="P79" s="1834"/>
      <c r="Q79" s="1834"/>
      <c r="R79" s="1835"/>
      <c r="S79" s="116"/>
      <c r="T79" s="116"/>
    </row>
    <row r="80" spans="2:24" ht="13.5" customHeight="1">
      <c r="B80" s="1454">
        <v>1</v>
      </c>
      <c r="C80" s="1712" t="s">
        <v>2581</v>
      </c>
      <c r="D80" s="1713"/>
      <c r="E80" s="1714"/>
      <c r="F80" s="1819"/>
      <c r="G80" s="1705"/>
      <c r="H80" s="1705"/>
      <c r="I80" s="1705"/>
      <c r="J80" s="1705"/>
      <c r="K80" s="1705"/>
      <c r="L80" s="1705"/>
      <c r="M80" s="1705"/>
      <c r="N80" s="1705"/>
      <c r="O80" s="1705"/>
      <c r="P80" s="1705"/>
      <c r="Q80" s="1705"/>
      <c r="R80" s="1820"/>
      <c r="S80" s="116" t="str">
        <f>CONCATENATE(T88,T89,T91,T93,T94,T95,T96,T97,T98,T99,T100,T101,T102,T103,T104,T105,T106,T107,T108,T110,T111,T112,T113,T115,T117)</f>
        <v>－－－－－－－－－－－－－－－－－－－－－－－－－</v>
      </c>
      <c r="T80" s="116"/>
    </row>
    <row r="81" spans="2:22">
      <c r="B81" s="1454"/>
      <c r="C81" s="1715"/>
      <c r="D81" s="1716"/>
      <c r="E81" s="1717"/>
      <c r="F81" s="1821"/>
      <c r="G81" s="1822"/>
      <c r="H81" s="1822"/>
      <c r="I81" s="1822"/>
      <c r="J81" s="1822"/>
      <c r="K81" s="1822"/>
      <c r="L81" s="1822"/>
      <c r="M81" s="1822"/>
      <c r="N81" s="1822"/>
      <c r="O81" s="1822"/>
      <c r="P81" s="1822"/>
      <c r="Q81" s="1822"/>
      <c r="R81" s="1823"/>
      <c r="S81" s="116"/>
      <c r="T81" s="116"/>
    </row>
    <row r="82" spans="2:22">
      <c r="B82" s="1454">
        <v>2</v>
      </c>
      <c r="C82" s="1712"/>
      <c r="D82" s="1713"/>
      <c r="E82" s="1714"/>
      <c r="F82" s="1819"/>
      <c r="G82" s="1705"/>
      <c r="H82" s="1705"/>
      <c r="I82" s="1705"/>
      <c r="J82" s="1705"/>
      <c r="K82" s="1705"/>
      <c r="L82" s="1705"/>
      <c r="M82" s="1705"/>
      <c r="N82" s="1705"/>
      <c r="O82" s="1705"/>
      <c r="P82" s="1705"/>
      <c r="Q82" s="1705"/>
      <c r="R82" s="1820"/>
      <c r="S82" s="116" t="str">
        <f>CONCATENATE(V88,V89,V90,V91,V92,V93,V94,V95,V96,V97,V98,V99,V100,V101,V102,V103,V104,V106,V107,V108,V109,V111,V112)</f>
        <v>－－－－－－－－－－－－－－－－－－－－－－－</v>
      </c>
      <c r="T82" s="116"/>
    </row>
    <row r="83" spans="2:22">
      <c r="B83" s="1454"/>
      <c r="C83" s="1715"/>
      <c r="D83" s="1716"/>
      <c r="E83" s="1717"/>
      <c r="F83" s="1821"/>
      <c r="G83" s="1822"/>
      <c r="H83" s="1822"/>
      <c r="I83" s="1822"/>
      <c r="J83" s="1822"/>
      <c r="K83" s="1822"/>
      <c r="L83" s="1822"/>
      <c r="M83" s="1822"/>
      <c r="N83" s="1822"/>
      <c r="O83" s="1822"/>
      <c r="P83" s="1822"/>
      <c r="Q83" s="1822"/>
      <c r="R83" s="1823"/>
      <c r="S83" s="116"/>
      <c r="T83" s="116"/>
    </row>
    <row r="84" spans="2:22">
      <c r="B84" s="1454">
        <v>3</v>
      </c>
      <c r="C84" s="1712"/>
      <c r="D84" s="1713"/>
      <c r="E84" s="1714"/>
      <c r="F84" s="1819"/>
      <c r="G84" s="1705"/>
      <c r="H84" s="1705"/>
      <c r="I84" s="1705"/>
      <c r="J84" s="1705"/>
      <c r="K84" s="1705"/>
      <c r="L84" s="1705"/>
      <c r="M84" s="1705"/>
      <c r="N84" s="1705"/>
      <c r="O84" s="1705"/>
      <c r="P84" s="1705"/>
      <c r="Q84" s="1705"/>
      <c r="R84" s="1820"/>
      <c r="S84" s="116"/>
      <c r="T84" s="116"/>
    </row>
    <row r="85" spans="2:22" ht="14.25" thickBot="1">
      <c r="B85" s="1455"/>
      <c r="C85" s="1824"/>
      <c r="D85" s="1825"/>
      <c r="E85" s="1826"/>
      <c r="F85" s="1827"/>
      <c r="G85" s="1828"/>
      <c r="H85" s="1828"/>
      <c r="I85" s="1828"/>
      <c r="J85" s="1828"/>
      <c r="K85" s="1828"/>
      <c r="L85" s="1828"/>
      <c r="M85" s="1828"/>
      <c r="N85" s="1828"/>
      <c r="O85" s="1828"/>
      <c r="P85" s="1828"/>
      <c r="Q85" s="1828"/>
      <c r="R85" s="1829"/>
      <c r="S85" s="116"/>
      <c r="T85" s="116"/>
    </row>
    <row r="86" spans="2:22" ht="19.5" customHeight="1" thickBot="1">
      <c r="B86" s="218" t="s">
        <v>1452</v>
      </c>
      <c r="C86" s="218"/>
      <c r="D86" s="218"/>
      <c r="F86" s="218"/>
      <c r="G86" s="218"/>
      <c r="H86" s="218"/>
      <c r="I86" s="218"/>
      <c r="J86" s="218"/>
      <c r="K86" s="218"/>
      <c r="L86" s="218"/>
      <c r="M86" s="515"/>
      <c r="N86" s="515"/>
      <c r="O86" s="515"/>
      <c r="P86" s="515"/>
      <c r="Q86" s="516"/>
      <c r="R86" s="516"/>
      <c r="S86" s="116"/>
      <c r="T86" s="116"/>
    </row>
    <row r="87" spans="2:22" ht="21.75" customHeight="1" thickBot="1">
      <c r="B87" s="517" t="s">
        <v>1238</v>
      </c>
      <c r="C87" s="518" t="s">
        <v>1243</v>
      </c>
      <c r="D87" s="518" t="s">
        <v>1244</v>
      </c>
      <c r="E87" s="1052" t="s">
        <v>1240</v>
      </c>
      <c r="F87" s="1053"/>
      <c r="G87" s="1054"/>
      <c r="H87" s="519" t="s">
        <v>1068</v>
      </c>
      <c r="I87" s="517" t="s">
        <v>1238</v>
      </c>
      <c r="J87" s="518" t="s">
        <v>1243</v>
      </c>
      <c r="K87" s="518" t="s">
        <v>1245</v>
      </c>
      <c r="L87" s="1841" t="s">
        <v>1240</v>
      </c>
      <c r="M87" s="1842"/>
      <c r="N87" s="1843"/>
      <c r="O87" s="490" t="s">
        <v>1068</v>
      </c>
      <c r="P87" s="1844" t="s">
        <v>1453</v>
      </c>
      <c r="Q87" s="1845"/>
      <c r="R87" s="1846"/>
      <c r="S87" s="116"/>
      <c r="T87" s="116"/>
    </row>
    <row r="88" spans="2:22" ht="14.25" thickTop="1">
      <c r="B88" s="1847">
        <v>56</v>
      </c>
      <c r="C88" s="1027" t="s">
        <v>1454</v>
      </c>
      <c r="D88" s="494" t="s">
        <v>1455</v>
      </c>
      <c r="E88" s="1848" t="s">
        <v>1456</v>
      </c>
      <c r="F88" s="1849"/>
      <c r="G88" s="1850"/>
      <c r="H88" s="520"/>
      <c r="I88" s="1847">
        <v>61</v>
      </c>
      <c r="J88" s="1027" t="s">
        <v>1457</v>
      </c>
      <c r="K88" s="494" t="s">
        <v>1455</v>
      </c>
      <c r="L88" s="1848" t="s">
        <v>1458</v>
      </c>
      <c r="M88" s="1849"/>
      <c r="N88" s="1850"/>
      <c r="O88" s="495"/>
      <c r="P88" s="1851" t="s">
        <v>1459</v>
      </c>
      <c r="Q88" s="1852"/>
      <c r="R88" s="1853"/>
      <c r="S88" s="498" t="s">
        <v>1460</v>
      </c>
      <c r="T88" s="499" t="str">
        <f>IF(H88="○",S88,"－")</f>
        <v>－</v>
      </c>
      <c r="U88" s="234" t="s">
        <v>1461</v>
      </c>
      <c r="V88" s="235" t="str">
        <f>IF(O88="○",U88,"－")</f>
        <v>－</v>
      </c>
    </row>
    <row r="89" spans="2:22" ht="13.5" customHeight="1">
      <c r="B89" s="1518"/>
      <c r="C89" s="1570"/>
      <c r="D89" s="1816" t="s">
        <v>1462</v>
      </c>
      <c r="E89" s="1170" t="s">
        <v>1463</v>
      </c>
      <c r="F89" s="1171"/>
      <c r="G89" s="1172"/>
      <c r="H89" s="1854"/>
      <c r="I89" s="1518"/>
      <c r="J89" s="1570"/>
      <c r="K89" s="504" t="s">
        <v>1462</v>
      </c>
      <c r="L89" s="1698" t="s">
        <v>1464</v>
      </c>
      <c r="M89" s="1699"/>
      <c r="N89" s="1700"/>
      <c r="O89" s="521"/>
      <c r="P89" s="1856" t="str">
        <f>CONCATENATE(S42,"-",S43,"-",S44)</f>
        <v>－－－－－－－－－－－－－－－－－－－－－－－－－－－－-－－－－－－－－－－－－－－－－－－－－－－－－－－－－－-－－－－－－－－－－－－－－－－－－－</v>
      </c>
      <c r="Q89" s="1857"/>
      <c r="R89" s="1858"/>
      <c r="S89" s="498" t="s">
        <v>1465</v>
      </c>
      <c r="T89" s="499" t="str">
        <f t="shared" ref="T89:T117" si="3">IF(H89="○",S89,"－")</f>
        <v>－</v>
      </c>
      <c r="U89" s="234" t="s">
        <v>1466</v>
      </c>
      <c r="V89" s="235" t="str">
        <f t="shared" ref="V89:V112" si="4">IF(O89="○",U89,"－")</f>
        <v>－</v>
      </c>
    </row>
    <row r="90" spans="2:22">
      <c r="B90" s="1518"/>
      <c r="C90" s="1570"/>
      <c r="D90" s="1817"/>
      <c r="E90" s="1170"/>
      <c r="F90" s="1171"/>
      <c r="G90" s="1172"/>
      <c r="H90" s="1855"/>
      <c r="I90" s="1453"/>
      <c r="J90" s="985"/>
      <c r="K90" s="500" t="s">
        <v>1467</v>
      </c>
      <c r="L90" s="1144" t="s">
        <v>1468</v>
      </c>
      <c r="M90" s="1145"/>
      <c r="N90" s="1146"/>
      <c r="O90" s="521"/>
      <c r="P90" s="1856"/>
      <c r="Q90" s="1857"/>
      <c r="R90" s="1858"/>
      <c r="S90" s="498"/>
      <c r="T90" s="499"/>
      <c r="U90" s="234" t="s">
        <v>1469</v>
      </c>
      <c r="V90" s="235" t="str">
        <f t="shared" si="4"/>
        <v>－</v>
      </c>
    </row>
    <row r="91" spans="2:22">
      <c r="B91" s="1518"/>
      <c r="C91" s="1570"/>
      <c r="D91" s="1816" t="s">
        <v>1467</v>
      </c>
      <c r="E91" s="1170" t="s">
        <v>1470</v>
      </c>
      <c r="F91" s="1171"/>
      <c r="G91" s="1172"/>
      <c r="H91" s="1854"/>
      <c r="I91" s="1802">
        <v>62</v>
      </c>
      <c r="J91" s="1071" t="s">
        <v>1471</v>
      </c>
      <c r="K91" s="500" t="s">
        <v>1455</v>
      </c>
      <c r="L91" s="1144" t="s">
        <v>1472</v>
      </c>
      <c r="M91" s="1145"/>
      <c r="N91" s="1146"/>
      <c r="O91" s="521"/>
      <c r="P91" s="1856"/>
      <c r="Q91" s="1857"/>
      <c r="R91" s="1858"/>
      <c r="S91" s="498" t="s">
        <v>1473</v>
      </c>
      <c r="T91" s="499" t="str">
        <f t="shared" si="3"/>
        <v>－</v>
      </c>
      <c r="U91" s="234" t="s">
        <v>1474</v>
      </c>
      <c r="V91" s="235" t="str">
        <f t="shared" si="4"/>
        <v>－</v>
      </c>
    </row>
    <row r="92" spans="2:22">
      <c r="B92" s="1518"/>
      <c r="C92" s="1570"/>
      <c r="D92" s="1817"/>
      <c r="E92" s="1170"/>
      <c r="F92" s="1171"/>
      <c r="G92" s="1172"/>
      <c r="H92" s="1855"/>
      <c r="I92" s="1453"/>
      <c r="J92" s="985"/>
      <c r="K92" s="500" t="s">
        <v>1462</v>
      </c>
      <c r="L92" s="1144" t="s">
        <v>1475</v>
      </c>
      <c r="M92" s="1145"/>
      <c r="N92" s="1146"/>
      <c r="O92" s="521"/>
      <c r="P92" s="1856"/>
      <c r="Q92" s="1857"/>
      <c r="R92" s="1858"/>
      <c r="S92" s="498"/>
      <c r="T92" s="499"/>
      <c r="U92" s="234" t="s">
        <v>1476</v>
      </c>
      <c r="V92" s="235" t="str">
        <f t="shared" si="4"/>
        <v>－</v>
      </c>
    </row>
    <row r="93" spans="2:22" ht="13.5" customHeight="1">
      <c r="B93" s="1518"/>
      <c r="C93" s="1570"/>
      <c r="D93" s="500" t="s">
        <v>1477</v>
      </c>
      <c r="E93" s="1144" t="s">
        <v>1478</v>
      </c>
      <c r="F93" s="1145"/>
      <c r="G93" s="1146"/>
      <c r="H93" s="501"/>
      <c r="I93" s="1802">
        <v>63</v>
      </c>
      <c r="J93" s="1071" t="s">
        <v>1479</v>
      </c>
      <c r="K93" s="500" t="s">
        <v>1455</v>
      </c>
      <c r="L93" s="1144" t="s">
        <v>1480</v>
      </c>
      <c r="M93" s="1145"/>
      <c r="N93" s="1146"/>
      <c r="O93" s="521"/>
      <c r="P93" s="1856"/>
      <c r="Q93" s="1857"/>
      <c r="R93" s="1858"/>
      <c r="S93" s="498" t="s">
        <v>1481</v>
      </c>
      <c r="T93" s="499" t="str">
        <f t="shared" si="3"/>
        <v>－</v>
      </c>
      <c r="U93" s="234" t="s">
        <v>1482</v>
      </c>
      <c r="V93" s="235" t="str">
        <f t="shared" si="4"/>
        <v>－</v>
      </c>
    </row>
    <row r="94" spans="2:22">
      <c r="B94" s="1518"/>
      <c r="C94" s="1570"/>
      <c r="D94" s="500" t="s">
        <v>1483</v>
      </c>
      <c r="E94" s="1144" t="s">
        <v>1484</v>
      </c>
      <c r="F94" s="1145"/>
      <c r="G94" s="1146"/>
      <c r="H94" s="520"/>
      <c r="I94" s="1518"/>
      <c r="J94" s="1570"/>
      <c r="K94" s="500" t="s">
        <v>1462</v>
      </c>
      <c r="L94" s="1144" t="s">
        <v>1485</v>
      </c>
      <c r="M94" s="1145"/>
      <c r="N94" s="1146"/>
      <c r="O94" s="521"/>
      <c r="P94" s="1856"/>
      <c r="Q94" s="1857"/>
      <c r="R94" s="1858"/>
      <c r="S94" s="498" t="s">
        <v>1486</v>
      </c>
      <c r="T94" s="499" t="str">
        <f t="shared" si="3"/>
        <v>－</v>
      </c>
      <c r="U94" s="234" t="s">
        <v>1487</v>
      </c>
      <c r="V94" s="235" t="str">
        <f t="shared" si="4"/>
        <v>－</v>
      </c>
    </row>
    <row r="95" spans="2:22">
      <c r="B95" s="1518"/>
      <c r="C95" s="1570"/>
      <c r="D95" s="500" t="s">
        <v>1488</v>
      </c>
      <c r="E95" s="1144" t="s">
        <v>1489</v>
      </c>
      <c r="F95" s="1145"/>
      <c r="G95" s="1146"/>
      <c r="H95" s="501"/>
      <c r="I95" s="1453"/>
      <c r="J95" s="985"/>
      <c r="K95" s="500" t="s">
        <v>1467</v>
      </c>
      <c r="L95" s="1144" t="s">
        <v>1490</v>
      </c>
      <c r="M95" s="1145"/>
      <c r="N95" s="1146"/>
      <c r="O95" s="521"/>
      <c r="P95" s="1856"/>
      <c r="Q95" s="1857"/>
      <c r="R95" s="1858"/>
      <c r="S95" s="498" t="s">
        <v>1491</v>
      </c>
      <c r="T95" s="499" t="str">
        <f t="shared" si="3"/>
        <v>－</v>
      </c>
      <c r="U95" s="234" t="s">
        <v>1492</v>
      </c>
      <c r="V95" s="235" t="str">
        <f t="shared" si="4"/>
        <v>－</v>
      </c>
    </row>
    <row r="96" spans="2:22">
      <c r="B96" s="1453"/>
      <c r="C96" s="985"/>
      <c r="D96" s="500" t="s">
        <v>1493</v>
      </c>
      <c r="E96" s="1144" t="s">
        <v>1494</v>
      </c>
      <c r="F96" s="1145"/>
      <c r="G96" s="1146"/>
      <c r="H96" s="520"/>
      <c r="I96" s="1802">
        <v>64</v>
      </c>
      <c r="J96" s="1071" t="s">
        <v>1495</v>
      </c>
      <c r="K96" s="500" t="s">
        <v>1496</v>
      </c>
      <c r="L96" s="1144" t="s">
        <v>1497</v>
      </c>
      <c r="M96" s="1145"/>
      <c r="N96" s="1146"/>
      <c r="O96" s="521"/>
      <c r="P96" s="1856"/>
      <c r="Q96" s="1857"/>
      <c r="R96" s="1858"/>
      <c r="S96" s="498" t="s">
        <v>1498</v>
      </c>
      <c r="T96" s="499" t="str">
        <f t="shared" si="3"/>
        <v>－</v>
      </c>
      <c r="U96" s="234" t="s">
        <v>1499</v>
      </c>
      <c r="V96" s="235" t="str">
        <f t="shared" si="4"/>
        <v>－</v>
      </c>
    </row>
    <row r="97" spans="2:22">
      <c r="B97" s="485">
        <v>57</v>
      </c>
      <c r="C97" s="522" t="s">
        <v>1500</v>
      </c>
      <c r="D97" s="523" t="s">
        <v>1496</v>
      </c>
      <c r="E97" s="1144" t="s">
        <v>1500</v>
      </c>
      <c r="F97" s="1145"/>
      <c r="G97" s="1146"/>
      <c r="H97" s="501"/>
      <c r="I97" s="1518"/>
      <c r="J97" s="1570"/>
      <c r="K97" s="500" t="s">
        <v>1501</v>
      </c>
      <c r="L97" s="1859" t="s">
        <v>1502</v>
      </c>
      <c r="M97" s="1860"/>
      <c r="N97" s="1861"/>
      <c r="O97" s="521"/>
      <c r="P97" s="1856"/>
      <c r="Q97" s="1857"/>
      <c r="R97" s="1858"/>
      <c r="S97" s="498" t="s">
        <v>1503</v>
      </c>
      <c r="T97" s="499" t="str">
        <f t="shared" si="3"/>
        <v>－</v>
      </c>
      <c r="U97" s="234" t="s">
        <v>1504</v>
      </c>
      <c r="V97" s="235" t="str">
        <f t="shared" si="4"/>
        <v>－</v>
      </c>
    </row>
    <row r="98" spans="2:22" ht="13.5" customHeight="1">
      <c r="B98" s="1802">
        <v>58</v>
      </c>
      <c r="C98" s="1071" t="s">
        <v>968</v>
      </c>
      <c r="D98" s="500" t="s">
        <v>1496</v>
      </c>
      <c r="E98" s="1147" t="s">
        <v>1505</v>
      </c>
      <c r="F98" s="1148"/>
      <c r="G98" s="1149"/>
      <c r="H98" s="520"/>
      <c r="I98" s="1518"/>
      <c r="J98" s="1570"/>
      <c r="K98" s="500" t="s">
        <v>1506</v>
      </c>
      <c r="L98" s="1144" t="s">
        <v>1507</v>
      </c>
      <c r="M98" s="1145"/>
      <c r="N98" s="1146"/>
      <c r="O98" s="521"/>
      <c r="P98" s="1856"/>
      <c r="Q98" s="1857"/>
      <c r="R98" s="1858"/>
      <c r="S98" s="498" t="s">
        <v>1508</v>
      </c>
      <c r="T98" s="499" t="str">
        <f t="shared" si="3"/>
        <v>－</v>
      </c>
      <c r="U98" s="234" t="s">
        <v>1509</v>
      </c>
      <c r="V98" s="235" t="str">
        <f t="shared" si="4"/>
        <v>－</v>
      </c>
    </row>
    <row r="99" spans="2:22" ht="13.5" customHeight="1">
      <c r="B99" s="1518"/>
      <c r="C99" s="1570"/>
      <c r="D99" s="504" t="s">
        <v>1501</v>
      </c>
      <c r="E99" s="1144" t="s">
        <v>1510</v>
      </c>
      <c r="F99" s="1145"/>
      <c r="G99" s="1146"/>
      <c r="H99" s="501"/>
      <c r="I99" s="1518"/>
      <c r="J99" s="1570"/>
      <c r="K99" s="504" t="s">
        <v>1511</v>
      </c>
      <c r="L99" s="1170" t="s">
        <v>1512</v>
      </c>
      <c r="M99" s="1171"/>
      <c r="N99" s="1172"/>
      <c r="O99" s="521"/>
      <c r="P99" s="1856"/>
      <c r="Q99" s="1857"/>
      <c r="R99" s="1858"/>
      <c r="S99" s="498" t="s">
        <v>1513</v>
      </c>
      <c r="T99" s="499" t="str">
        <f t="shared" si="3"/>
        <v>－</v>
      </c>
      <c r="U99" s="234" t="s">
        <v>1514</v>
      </c>
      <c r="V99" s="235" t="str">
        <f t="shared" si="4"/>
        <v>－</v>
      </c>
    </row>
    <row r="100" spans="2:22">
      <c r="B100" s="1518"/>
      <c r="C100" s="1570"/>
      <c r="D100" s="500" t="s">
        <v>1506</v>
      </c>
      <c r="E100" s="1147" t="s">
        <v>1515</v>
      </c>
      <c r="F100" s="1148"/>
      <c r="G100" s="1149"/>
      <c r="H100" s="520"/>
      <c r="I100" s="1453"/>
      <c r="J100" s="985"/>
      <c r="K100" s="504" t="s">
        <v>1516</v>
      </c>
      <c r="L100" s="1144" t="s">
        <v>1517</v>
      </c>
      <c r="M100" s="1145"/>
      <c r="N100" s="1146"/>
      <c r="O100" s="521"/>
      <c r="P100" s="1856"/>
      <c r="Q100" s="1857"/>
      <c r="R100" s="1858"/>
      <c r="S100" s="498" t="s">
        <v>1518</v>
      </c>
      <c r="T100" s="499" t="str">
        <f t="shared" si="3"/>
        <v>－</v>
      </c>
      <c r="U100" s="234" t="s">
        <v>1519</v>
      </c>
      <c r="V100" s="235" t="str">
        <f t="shared" si="4"/>
        <v>－</v>
      </c>
    </row>
    <row r="101" spans="2:22" ht="13.5" customHeight="1">
      <c r="B101" s="1453"/>
      <c r="C101" s="985"/>
      <c r="D101" s="500" t="s">
        <v>1511</v>
      </c>
      <c r="E101" s="1144" t="s">
        <v>1520</v>
      </c>
      <c r="F101" s="1145"/>
      <c r="G101" s="1146"/>
      <c r="H101" s="501"/>
      <c r="I101" s="1802">
        <v>65</v>
      </c>
      <c r="J101" s="1071" t="s">
        <v>1521</v>
      </c>
      <c r="K101" s="500" t="s">
        <v>1496</v>
      </c>
      <c r="L101" s="1144" t="s">
        <v>1522</v>
      </c>
      <c r="M101" s="1145"/>
      <c r="N101" s="1146"/>
      <c r="O101" s="521"/>
      <c r="P101" s="1856"/>
      <c r="Q101" s="1857"/>
      <c r="R101" s="1858"/>
      <c r="S101" s="498" t="s">
        <v>1523</v>
      </c>
      <c r="T101" s="499" t="str">
        <f t="shared" si="3"/>
        <v>－</v>
      </c>
      <c r="U101" s="234" t="s">
        <v>1524</v>
      </c>
      <c r="V101" s="235" t="str">
        <f t="shared" si="4"/>
        <v>－</v>
      </c>
    </row>
    <row r="102" spans="2:22">
      <c r="B102" s="1802">
        <v>59</v>
      </c>
      <c r="C102" s="1071" t="s">
        <v>1525</v>
      </c>
      <c r="D102" s="500" t="s">
        <v>1496</v>
      </c>
      <c r="E102" s="1144" t="s">
        <v>1526</v>
      </c>
      <c r="F102" s="1145"/>
      <c r="G102" s="1146"/>
      <c r="H102" s="520"/>
      <c r="I102" s="1518"/>
      <c r="J102" s="1570"/>
      <c r="K102" s="500" t="s">
        <v>1501</v>
      </c>
      <c r="L102" s="1144" t="s">
        <v>1527</v>
      </c>
      <c r="M102" s="1145"/>
      <c r="N102" s="1146"/>
      <c r="O102" s="521"/>
      <c r="P102" s="1856"/>
      <c r="Q102" s="1857"/>
      <c r="R102" s="1858"/>
      <c r="S102" s="498" t="s">
        <v>1528</v>
      </c>
      <c r="T102" s="499" t="str">
        <f t="shared" si="3"/>
        <v>－</v>
      </c>
      <c r="U102" s="234" t="s">
        <v>1529</v>
      </c>
      <c r="V102" s="235" t="str">
        <f t="shared" si="4"/>
        <v>－</v>
      </c>
    </row>
    <row r="103" spans="2:22" ht="13.5" customHeight="1">
      <c r="B103" s="1518"/>
      <c r="C103" s="1570"/>
      <c r="D103" s="500" t="s">
        <v>1501</v>
      </c>
      <c r="E103" s="1147" t="s">
        <v>1530</v>
      </c>
      <c r="F103" s="1148"/>
      <c r="G103" s="1149"/>
      <c r="H103" s="501"/>
      <c r="I103" s="1453"/>
      <c r="J103" s="985"/>
      <c r="K103" s="500" t="s">
        <v>1506</v>
      </c>
      <c r="L103" s="1144" t="s">
        <v>1531</v>
      </c>
      <c r="M103" s="1145"/>
      <c r="N103" s="1146"/>
      <c r="O103" s="521"/>
      <c r="P103" s="1856"/>
      <c r="Q103" s="1857"/>
      <c r="R103" s="1858"/>
      <c r="S103" s="498" t="s">
        <v>1532</v>
      </c>
      <c r="T103" s="499" t="str">
        <f t="shared" si="3"/>
        <v>－</v>
      </c>
      <c r="U103" s="234" t="s">
        <v>1533</v>
      </c>
      <c r="V103" s="235" t="str">
        <f t="shared" si="4"/>
        <v>－</v>
      </c>
    </row>
    <row r="104" spans="2:22">
      <c r="B104" s="1453"/>
      <c r="C104" s="985"/>
      <c r="D104" s="500" t="s">
        <v>1506</v>
      </c>
      <c r="E104" s="1144" t="s">
        <v>1534</v>
      </c>
      <c r="F104" s="1145"/>
      <c r="G104" s="1146"/>
      <c r="H104" s="520"/>
      <c r="I104" s="1802">
        <v>66</v>
      </c>
      <c r="J104" s="1803" t="s">
        <v>1535</v>
      </c>
      <c r="K104" s="1816" t="s">
        <v>1496</v>
      </c>
      <c r="L104" s="1170" t="s">
        <v>1536</v>
      </c>
      <c r="M104" s="1171"/>
      <c r="N104" s="1172"/>
      <c r="O104" s="1814" t="s">
        <v>555</v>
      </c>
      <c r="P104" s="1856"/>
      <c r="Q104" s="1857"/>
      <c r="R104" s="1858"/>
      <c r="S104" s="498" t="s">
        <v>1537</v>
      </c>
      <c r="T104" s="499" t="str">
        <f t="shared" si="3"/>
        <v>－</v>
      </c>
      <c r="U104" s="234" t="s">
        <v>1538</v>
      </c>
      <c r="V104" s="235" t="str">
        <f t="shared" si="4"/>
        <v>－</v>
      </c>
    </row>
    <row r="105" spans="2:22" ht="13.5" customHeight="1">
      <c r="B105" s="1802">
        <v>60</v>
      </c>
      <c r="C105" s="1667" t="s">
        <v>1539</v>
      </c>
      <c r="D105" s="504" t="s">
        <v>1496</v>
      </c>
      <c r="E105" s="1170" t="s">
        <v>1540</v>
      </c>
      <c r="F105" s="1171"/>
      <c r="G105" s="1172"/>
      <c r="H105" s="501"/>
      <c r="I105" s="1518"/>
      <c r="J105" s="1792"/>
      <c r="K105" s="1817"/>
      <c r="L105" s="1170"/>
      <c r="M105" s="1171"/>
      <c r="N105" s="1172"/>
      <c r="O105" s="1815"/>
      <c r="P105" s="1856"/>
      <c r="Q105" s="1857"/>
      <c r="R105" s="1858"/>
      <c r="S105" s="498" t="s">
        <v>1541</v>
      </c>
      <c r="T105" s="499" t="str">
        <f t="shared" si="3"/>
        <v>－</v>
      </c>
      <c r="U105" s="234"/>
      <c r="V105" s="235"/>
    </row>
    <row r="106" spans="2:22">
      <c r="B106" s="1518"/>
      <c r="C106" s="1862"/>
      <c r="D106" s="500" t="s">
        <v>1501</v>
      </c>
      <c r="E106" s="1147" t="s">
        <v>1542</v>
      </c>
      <c r="F106" s="1148"/>
      <c r="G106" s="1149"/>
      <c r="H106" s="520"/>
      <c r="I106" s="1518"/>
      <c r="J106" s="1792"/>
      <c r="K106" s="504" t="s">
        <v>1501</v>
      </c>
      <c r="L106" s="1170" t="s">
        <v>1543</v>
      </c>
      <c r="M106" s="1171"/>
      <c r="N106" s="1172"/>
      <c r="O106" s="521"/>
      <c r="P106" s="1856" t="s">
        <v>1544</v>
      </c>
      <c r="Q106" s="1857"/>
      <c r="R106" s="1858"/>
      <c r="S106" s="498" t="s">
        <v>1545</v>
      </c>
      <c r="T106" s="499" t="str">
        <f t="shared" si="3"/>
        <v>－</v>
      </c>
      <c r="U106" s="234" t="s">
        <v>1546</v>
      </c>
      <c r="V106" s="235" t="str">
        <f t="shared" si="4"/>
        <v>－</v>
      </c>
    </row>
    <row r="107" spans="2:22">
      <c r="B107" s="1518"/>
      <c r="C107" s="1862"/>
      <c r="D107" s="500" t="s">
        <v>1506</v>
      </c>
      <c r="E107" s="1144" t="s">
        <v>1547</v>
      </c>
      <c r="F107" s="1145"/>
      <c r="G107" s="1146"/>
      <c r="H107" s="501"/>
      <c r="I107" s="1518"/>
      <c r="J107" s="1792"/>
      <c r="K107" s="500" t="s">
        <v>1506</v>
      </c>
      <c r="L107" s="1144" t="s">
        <v>1321</v>
      </c>
      <c r="M107" s="1145"/>
      <c r="N107" s="1146"/>
      <c r="O107" s="521"/>
      <c r="P107" s="1856" t="str">
        <f>CONCATENATE(S80,"-",S82)</f>
        <v>－－－－－－－－－－－－－－－－－－－－－－－－－-－－－－－－－－－－－－－－－－－－－－－－－</v>
      </c>
      <c r="Q107" s="1857"/>
      <c r="R107" s="1858"/>
      <c r="S107" s="498" t="s">
        <v>1548</v>
      </c>
      <c r="T107" s="499" t="str">
        <f t="shared" si="3"/>
        <v>－</v>
      </c>
      <c r="U107" s="234" t="s">
        <v>1549</v>
      </c>
      <c r="V107" s="235" t="str">
        <f t="shared" si="4"/>
        <v>－</v>
      </c>
    </row>
    <row r="108" spans="2:22" ht="13.5" customHeight="1">
      <c r="B108" s="1518"/>
      <c r="C108" s="1862"/>
      <c r="D108" s="1816" t="s">
        <v>1511</v>
      </c>
      <c r="E108" s="1170" t="s">
        <v>1550</v>
      </c>
      <c r="F108" s="1171"/>
      <c r="G108" s="1172"/>
      <c r="H108" s="1814"/>
      <c r="I108" s="1453"/>
      <c r="J108" s="1793"/>
      <c r="K108" s="500" t="s">
        <v>1511</v>
      </c>
      <c r="L108" s="1144" t="s">
        <v>1551</v>
      </c>
      <c r="M108" s="1145"/>
      <c r="N108" s="1146"/>
      <c r="O108" s="521"/>
      <c r="P108" s="1856"/>
      <c r="Q108" s="1857"/>
      <c r="R108" s="1858"/>
      <c r="S108" s="498" t="s">
        <v>1552</v>
      </c>
      <c r="T108" s="499" t="str">
        <f>IF(H108="○",S108,"－")</f>
        <v>－</v>
      </c>
      <c r="U108" s="234" t="s">
        <v>1553</v>
      </c>
      <c r="V108" s="235" t="str">
        <f t="shared" si="4"/>
        <v>－</v>
      </c>
    </row>
    <row r="109" spans="2:22">
      <c r="B109" s="1518"/>
      <c r="C109" s="1862"/>
      <c r="D109" s="1817"/>
      <c r="E109" s="1170"/>
      <c r="F109" s="1171"/>
      <c r="G109" s="1172"/>
      <c r="H109" s="1815"/>
      <c r="I109" s="1802">
        <v>67</v>
      </c>
      <c r="J109" s="1071" t="s">
        <v>1554</v>
      </c>
      <c r="K109" s="1816" t="s">
        <v>1496</v>
      </c>
      <c r="L109" s="1170" t="s">
        <v>1555</v>
      </c>
      <c r="M109" s="1171"/>
      <c r="N109" s="1172"/>
      <c r="O109" s="1814" t="s">
        <v>555</v>
      </c>
      <c r="P109" s="1856"/>
      <c r="Q109" s="1857"/>
      <c r="R109" s="1858"/>
      <c r="S109" s="498"/>
      <c r="T109" s="499"/>
      <c r="U109" s="234" t="s">
        <v>1556</v>
      </c>
      <c r="V109" s="235" t="str">
        <f t="shared" si="4"/>
        <v>－</v>
      </c>
    </row>
    <row r="110" spans="2:22">
      <c r="B110" s="1518"/>
      <c r="C110" s="1862"/>
      <c r="D110" s="500" t="s">
        <v>1516</v>
      </c>
      <c r="E110" s="1147" t="s">
        <v>1557</v>
      </c>
      <c r="F110" s="1148"/>
      <c r="G110" s="1149"/>
      <c r="H110" s="520"/>
      <c r="I110" s="1453"/>
      <c r="J110" s="985"/>
      <c r="K110" s="1817"/>
      <c r="L110" s="1170"/>
      <c r="M110" s="1171"/>
      <c r="N110" s="1172"/>
      <c r="O110" s="1815"/>
      <c r="P110" s="1856"/>
      <c r="Q110" s="1857"/>
      <c r="R110" s="1858"/>
      <c r="S110" s="498" t="s">
        <v>1558</v>
      </c>
      <c r="T110" s="499" t="str">
        <f t="shared" si="3"/>
        <v>－</v>
      </c>
      <c r="U110" s="234"/>
      <c r="V110" s="235"/>
    </row>
    <row r="111" spans="2:22">
      <c r="B111" s="1518"/>
      <c r="C111" s="1862"/>
      <c r="D111" s="500" t="s">
        <v>1559</v>
      </c>
      <c r="E111" s="1144" t="s">
        <v>1560</v>
      </c>
      <c r="F111" s="1145"/>
      <c r="G111" s="1146"/>
      <c r="H111" s="524"/>
      <c r="I111" s="485">
        <v>68</v>
      </c>
      <c r="J111" s="340" t="s">
        <v>1561</v>
      </c>
      <c r="K111" s="500" t="s">
        <v>1562</v>
      </c>
      <c r="L111" s="1144" t="s">
        <v>1561</v>
      </c>
      <c r="M111" s="1145"/>
      <c r="N111" s="1146"/>
      <c r="O111" s="521"/>
      <c r="P111" s="1856"/>
      <c r="Q111" s="1857"/>
      <c r="R111" s="1858"/>
      <c r="S111" s="498" t="s">
        <v>1563</v>
      </c>
      <c r="T111" s="499" t="str">
        <f t="shared" si="3"/>
        <v>－</v>
      </c>
      <c r="U111" s="234" t="s">
        <v>1564</v>
      </c>
      <c r="V111" s="235" t="str">
        <f t="shared" si="4"/>
        <v>－</v>
      </c>
    </row>
    <row r="112" spans="2:22" ht="14.25" thickBot="1">
      <c r="B112" s="1518"/>
      <c r="C112" s="1862"/>
      <c r="D112" s="500" t="s">
        <v>1565</v>
      </c>
      <c r="E112" s="1144" t="s">
        <v>1566</v>
      </c>
      <c r="F112" s="1145"/>
      <c r="G112" s="1146"/>
      <c r="H112" s="520"/>
      <c r="I112" s="486">
        <v>69</v>
      </c>
      <c r="J112" s="525" t="s">
        <v>1390</v>
      </c>
      <c r="K112" s="507" t="s">
        <v>1391</v>
      </c>
      <c r="L112" s="1864" t="s">
        <v>1567</v>
      </c>
      <c r="M112" s="1865"/>
      <c r="N112" s="1866"/>
      <c r="O112" s="526"/>
      <c r="P112" s="1856"/>
      <c r="Q112" s="1857"/>
      <c r="R112" s="1858"/>
      <c r="S112" s="498" t="s">
        <v>1568</v>
      </c>
      <c r="T112" s="499" t="str">
        <f t="shared" si="3"/>
        <v>－</v>
      </c>
      <c r="U112" s="234" t="s">
        <v>1569</v>
      </c>
      <c r="V112" s="235" t="str">
        <f t="shared" si="4"/>
        <v>－</v>
      </c>
    </row>
    <row r="113" spans="2:22">
      <c r="B113" s="1518"/>
      <c r="C113" s="1862"/>
      <c r="D113" s="1816" t="s">
        <v>1570</v>
      </c>
      <c r="E113" s="1170" t="s">
        <v>1571</v>
      </c>
      <c r="F113" s="1171"/>
      <c r="G113" s="1172"/>
      <c r="H113" s="1854"/>
      <c r="I113" s="483" t="s">
        <v>639</v>
      </c>
      <c r="J113" s="1045" t="s">
        <v>1572</v>
      </c>
      <c r="K113" s="1045"/>
      <c r="L113" s="1045"/>
      <c r="M113" s="1045"/>
      <c r="N113" s="1045"/>
      <c r="O113" s="1057"/>
      <c r="P113" s="1856"/>
      <c r="Q113" s="1857"/>
      <c r="R113" s="1858"/>
      <c r="S113" s="498" t="s">
        <v>1573</v>
      </c>
      <c r="T113" s="499" t="str">
        <f t="shared" si="3"/>
        <v>－</v>
      </c>
      <c r="U113" s="510"/>
      <c r="V113" s="510"/>
    </row>
    <row r="114" spans="2:22">
      <c r="B114" s="1518"/>
      <c r="C114" s="1862"/>
      <c r="D114" s="1817"/>
      <c r="E114" s="1170"/>
      <c r="F114" s="1171"/>
      <c r="G114" s="1172"/>
      <c r="H114" s="1855"/>
      <c r="I114" s="1806" t="s">
        <v>1574</v>
      </c>
      <c r="J114" s="1291"/>
      <c r="K114" s="1291"/>
      <c r="L114" s="1291"/>
      <c r="M114" s="1291"/>
      <c r="N114" s="1291"/>
      <c r="O114" s="1870"/>
      <c r="P114" s="1856"/>
      <c r="Q114" s="1857"/>
      <c r="R114" s="1858"/>
      <c r="S114" s="498"/>
      <c r="T114" s="499"/>
      <c r="U114" s="510"/>
      <c r="V114" s="510"/>
    </row>
    <row r="115" spans="2:22">
      <c r="B115" s="1518"/>
      <c r="C115" s="1862"/>
      <c r="D115" s="1816" t="s">
        <v>1575</v>
      </c>
      <c r="E115" s="1170" t="s">
        <v>1576</v>
      </c>
      <c r="F115" s="1171"/>
      <c r="G115" s="1172"/>
      <c r="H115" s="1854"/>
      <c r="I115" s="1836"/>
      <c r="J115" s="1837"/>
      <c r="K115" s="1837"/>
      <c r="L115" s="1837"/>
      <c r="M115" s="1837"/>
      <c r="N115" s="1837"/>
      <c r="O115" s="1838"/>
      <c r="P115" s="1857"/>
      <c r="Q115" s="1857"/>
      <c r="R115" s="1858"/>
      <c r="S115" s="498" t="s">
        <v>1577</v>
      </c>
      <c r="T115" s="499" t="str">
        <f t="shared" si="3"/>
        <v>－</v>
      </c>
      <c r="U115" s="510"/>
      <c r="V115" s="510"/>
    </row>
    <row r="116" spans="2:22" ht="14.25" thickBot="1">
      <c r="B116" s="1518"/>
      <c r="C116" s="1862"/>
      <c r="D116" s="1817"/>
      <c r="E116" s="1170"/>
      <c r="F116" s="1171"/>
      <c r="G116" s="1172"/>
      <c r="H116" s="1855"/>
      <c r="I116" s="902"/>
      <c r="J116" s="903"/>
      <c r="K116" s="903"/>
      <c r="L116" s="903"/>
      <c r="M116" s="903"/>
      <c r="N116" s="903"/>
      <c r="O116" s="904"/>
      <c r="P116" s="1867"/>
      <c r="Q116" s="1867"/>
      <c r="R116" s="1868"/>
      <c r="S116" s="498"/>
      <c r="T116" s="499"/>
      <c r="U116" s="510"/>
      <c r="V116" s="510"/>
    </row>
    <row r="117" spans="2:22" ht="14.25" thickBot="1">
      <c r="B117" s="1519"/>
      <c r="C117" s="1863"/>
      <c r="D117" s="507" t="s">
        <v>1578</v>
      </c>
      <c r="E117" s="1864" t="s">
        <v>1579</v>
      </c>
      <c r="F117" s="1865"/>
      <c r="G117" s="1866"/>
      <c r="H117" s="526"/>
      <c r="I117" s="905"/>
      <c r="J117" s="906"/>
      <c r="K117" s="906"/>
      <c r="L117" s="906"/>
      <c r="M117" s="906"/>
      <c r="N117" s="906"/>
      <c r="O117" s="907"/>
      <c r="Q117" s="527"/>
      <c r="R117" s="527"/>
      <c r="S117" s="498" t="s">
        <v>1580</v>
      </c>
      <c r="T117" s="499" t="str">
        <f t="shared" si="3"/>
        <v>－</v>
      </c>
      <c r="U117" s="510"/>
      <c r="V117" s="510"/>
    </row>
    <row r="118" spans="2:22">
      <c r="B118" s="190"/>
      <c r="C118" s="190"/>
      <c r="D118" s="190"/>
      <c r="E118" s="190"/>
      <c r="F118" s="190"/>
      <c r="G118" s="190"/>
      <c r="H118" s="190"/>
      <c r="I118" s="190"/>
      <c r="J118" s="190"/>
      <c r="K118" s="190"/>
      <c r="L118" s="190"/>
      <c r="M118" s="190"/>
      <c r="N118" s="190"/>
      <c r="O118" s="190"/>
      <c r="P118" s="190"/>
      <c r="Q118" s="190"/>
      <c r="R118" s="528" t="str">
        <f>H123</f>
        <v>　</v>
      </c>
      <c r="S118" s="116"/>
      <c r="T118" s="116"/>
    </row>
    <row r="119" spans="2:22" ht="15" customHeight="1">
      <c r="B119" s="190"/>
      <c r="C119" s="190"/>
      <c r="D119" s="190"/>
      <c r="E119" s="190"/>
      <c r="F119" s="190"/>
      <c r="G119" s="190"/>
      <c r="H119" s="190"/>
      <c r="I119" s="190"/>
      <c r="J119" s="190"/>
      <c r="K119" s="190"/>
      <c r="L119" s="190"/>
      <c r="M119" s="190"/>
      <c r="N119" s="190"/>
      <c r="O119" s="190"/>
      <c r="P119" s="190"/>
      <c r="Q119" s="190"/>
      <c r="R119" s="190"/>
      <c r="S119" s="116"/>
      <c r="T119" s="116"/>
    </row>
    <row r="120" spans="2:22" ht="26.25" customHeight="1">
      <c r="B120" s="190"/>
      <c r="C120" s="190"/>
      <c r="D120" s="349"/>
      <c r="F120" s="252"/>
      <c r="H120" s="253" t="s">
        <v>672</v>
      </c>
      <c r="I120" s="252"/>
      <c r="J120" s="252"/>
      <c r="K120" s="252"/>
      <c r="L120" s="252"/>
      <c r="M120" s="190"/>
      <c r="N120" s="190"/>
      <c r="O120" s="190"/>
      <c r="P120" s="1599" t="s">
        <v>23</v>
      </c>
      <c r="Q120" s="1601"/>
      <c r="R120" s="190"/>
      <c r="S120" s="116"/>
      <c r="T120" s="116"/>
    </row>
    <row r="121" spans="2:22" ht="12" customHeight="1">
      <c r="B121" s="190"/>
      <c r="C121" s="349"/>
      <c r="D121" s="349"/>
      <c r="E121" s="252"/>
      <c r="F121" s="252"/>
      <c r="G121" s="252"/>
      <c r="H121" s="252"/>
      <c r="I121" s="252"/>
      <c r="J121" s="252"/>
      <c r="K121" s="252"/>
      <c r="L121" s="252"/>
      <c r="M121" s="252"/>
      <c r="N121" s="252"/>
      <c r="O121" s="252"/>
      <c r="P121" s="252"/>
      <c r="Q121" s="252"/>
      <c r="R121" s="252"/>
      <c r="S121" s="116"/>
      <c r="T121" s="116"/>
    </row>
    <row r="122" spans="2:22" ht="12" customHeight="1">
      <c r="B122" s="190"/>
      <c r="C122" s="349"/>
      <c r="D122" s="349"/>
      <c r="E122" s="349"/>
      <c r="F122" s="349"/>
      <c r="G122" s="349"/>
      <c r="H122" s="349"/>
      <c r="I122" s="349"/>
      <c r="J122" s="349"/>
      <c r="K122" s="349"/>
      <c r="L122" s="349"/>
      <c r="M122" s="349"/>
      <c r="N122" s="190"/>
      <c r="O122" s="190"/>
      <c r="P122" s="190"/>
      <c r="Q122" s="190"/>
      <c r="R122" s="190"/>
      <c r="S122" s="116"/>
      <c r="T122" s="116"/>
    </row>
    <row r="123" spans="2:22" ht="15" customHeight="1">
      <c r="B123" s="190"/>
      <c r="C123" s="1869" t="s">
        <v>673</v>
      </c>
      <c r="D123" s="1869"/>
      <c r="E123" s="672" t="s">
        <v>2613</v>
      </c>
      <c r="F123" s="1107" t="s">
        <v>674</v>
      </c>
      <c r="G123" s="1107"/>
      <c r="H123" s="1577" t="s">
        <v>1581</v>
      </c>
      <c r="I123" s="1579"/>
      <c r="J123" s="529" t="s">
        <v>675</v>
      </c>
      <c r="K123" s="1107" t="s">
        <v>23</v>
      </c>
      <c r="L123" s="1107"/>
      <c r="M123" s="1107"/>
      <c r="N123" s="1107" t="s">
        <v>1004</v>
      </c>
      <c r="O123" s="1107"/>
      <c r="P123" s="1107"/>
      <c r="Q123" s="1107"/>
      <c r="R123" s="1107"/>
      <c r="S123" s="116"/>
      <c r="T123" s="116"/>
    </row>
    <row r="124" spans="2:22" ht="15" customHeight="1">
      <c r="B124" s="190"/>
      <c r="C124" s="190"/>
      <c r="D124" s="304"/>
      <c r="E124" s="304"/>
      <c r="F124" s="304"/>
      <c r="G124" s="304"/>
      <c r="H124" s="304"/>
      <c r="I124" s="304"/>
      <c r="J124" s="304"/>
      <c r="K124" s="304"/>
      <c r="L124" s="304"/>
      <c r="M124" s="304"/>
      <c r="N124" s="304"/>
      <c r="O124" s="190"/>
      <c r="P124" s="190"/>
      <c r="Q124" s="190"/>
      <c r="R124" s="190"/>
      <c r="S124" s="116"/>
      <c r="T124" s="116"/>
    </row>
    <row r="125" spans="2:22" ht="15" customHeight="1">
      <c r="B125" s="190"/>
      <c r="C125" s="1872" t="s">
        <v>677</v>
      </c>
      <c r="D125" s="1872"/>
      <c r="E125" s="1872"/>
      <c r="F125" s="1872"/>
      <c r="G125" s="1872"/>
      <c r="H125" s="1872"/>
      <c r="I125" s="1872"/>
      <c r="J125" s="1872"/>
      <c r="K125" s="1872"/>
      <c r="L125" s="1872"/>
      <c r="M125" s="190"/>
      <c r="N125" s="190"/>
      <c r="O125" s="190"/>
      <c r="P125" s="190"/>
      <c r="Q125" s="190"/>
      <c r="R125" s="190"/>
      <c r="S125" s="116"/>
      <c r="T125" s="116"/>
    </row>
    <row r="126" spans="2:22" ht="15" customHeight="1">
      <c r="B126" s="190"/>
      <c r="C126" s="190"/>
      <c r="D126" s="190"/>
      <c r="E126" s="190"/>
      <c r="F126" s="190"/>
      <c r="G126" s="190"/>
      <c r="H126" s="190"/>
      <c r="I126" s="190"/>
      <c r="J126" s="190"/>
      <c r="K126" s="190"/>
      <c r="L126" s="190"/>
      <c r="M126" s="190"/>
      <c r="N126" s="190"/>
      <c r="O126" s="190"/>
      <c r="P126" s="190"/>
      <c r="Q126" s="190"/>
      <c r="R126" s="190"/>
      <c r="S126" s="116"/>
      <c r="T126" s="116"/>
    </row>
    <row r="127" spans="2:22" ht="15" customHeight="1">
      <c r="B127" s="258"/>
      <c r="C127" s="1595" t="str">
        <f>IF(ISBLANK('02入力票（その２）'!$G$168),"年　　　月　　　日",'02入力票（その２）'!$G$168)</f>
        <v>年　　　月　　　日</v>
      </c>
      <c r="D127" s="1595"/>
      <c r="E127" s="1595"/>
      <c r="F127" s="1595"/>
      <c r="G127" s="190"/>
      <c r="H127" s="190"/>
      <c r="I127" s="190"/>
      <c r="J127" s="190"/>
      <c r="K127" s="190"/>
      <c r="L127" s="190"/>
      <c r="M127" s="190"/>
      <c r="O127" s="190" t="s">
        <v>678</v>
      </c>
      <c r="P127" s="190"/>
      <c r="Q127" s="190"/>
      <c r="R127" s="190"/>
      <c r="S127" s="116"/>
      <c r="T127" s="116"/>
    </row>
    <row r="128" spans="2:22" ht="4.5" customHeight="1">
      <c r="B128" s="258"/>
      <c r="D128" s="447"/>
      <c r="E128" s="447"/>
      <c r="F128" s="259"/>
      <c r="G128" s="190"/>
      <c r="H128" s="190"/>
      <c r="I128" s="190"/>
      <c r="J128" s="190"/>
      <c r="K128" s="190"/>
      <c r="L128" s="190"/>
      <c r="M128" s="190"/>
      <c r="O128" s="190"/>
      <c r="P128" s="190"/>
      <c r="Q128" s="190"/>
      <c r="R128" s="190"/>
      <c r="S128" s="116"/>
      <c r="T128" s="116"/>
    </row>
    <row r="129" spans="2:20" ht="24" customHeight="1">
      <c r="B129" s="258"/>
      <c r="C129" s="1217" t="str">
        <f>VLOOKUP($H$123,$C$279:$D$291,2,FALSE)</f>
        <v>　</v>
      </c>
      <c r="D129" s="1218"/>
      <c r="E129" s="1218"/>
      <c r="F129" s="1218"/>
      <c r="G129" s="1218"/>
      <c r="H129" s="1218"/>
      <c r="I129" s="1218"/>
      <c r="J129" s="254" t="s">
        <v>679</v>
      </c>
      <c r="K129" s="261"/>
      <c r="L129" s="190"/>
      <c r="M129" s="190"/>
      <c r="O129" s="305" t="str">
        <f>'02入力票（その２）'!I10</f>
        <v>　</v>
      </c>
      <c r="P129" s="1155" t="s">
        <v>384</v>
      </c>
      <c r="Q129" s="1155"/>
      <c r="R129" s="190"/>
      <c r="S129" s="116"/>
      <c r="T129" s="116"/>
    </row>
    <row r="130" spans="2:20" ht="24" customHeight="1">
      <c r="B130" s="263"/>
      <c r="C130" s="190"/>
      <c r="D130" s="190"/>
      <c r="E130" s="190"/>
      <c r="F130" s="190"/>
      <c r="G130" s="1097"/>
      <c r="H130" s="1097"/>
      <c r="I130" s="190"/>
      <c r="J130" s="190"/>
      <c r="K130" s="261"/>
      <c r="L130" s="370"/>
      <c r="M130" s="269"/>
      <c r="O130" s="305" t="str">
        <f>'02入力票（その２）'!I11</f>
        <v>　</v>
      </c>
      <c r="P130" s="1155" t="s">
        <v>385</v>
      </c>
      <c r="Q130" s="1155"/>
      <c r="R130" s="190"/>
      <c r="S130" s="116"/>
      <c r="T130" s="116"/>
    </row>
    <row r="131" spans="2:20" ht="30" customHeight="1">
      <c r="B131" s="258"/>
      <c r="C131" s="1098" t="s">
        <v>680</v>
      </c>
      <c r="D131" s="1098"/>
      <c r="E131" s="1098"/>
      <c r="F131" s="265"/>
      <c r="G131" s="1328" t="str">
        <f>'02入力票（その２）'!I12</f>
        <v/>
      </c>
      <c r="H131" s="1330"/>
      <c r="I131" s="266"/>
      <c r="J131" s="190"/>
      <c r="K131" s="190"/>
      <c r="L131" s="190"/>
      <c r="M131" s="190"/>
      <c r="N131" s="190"/>
      <c r="O131" s="190"/>
      <c r="P131" s="190"/>
      <c r="Q131" s="190"/>
      <c r="R131" s="190"/>
      <c r="S131" s="116"/>
      <c r="T131" s="116"/>
    </row>
    <row r="132" spans="2:20" ht="9" customHeight="1">
      <c r="B132" s="263"/>
      <c r="C132" s="267"/>
      <c r="D132" s="267"/>
      <c r="E132" s="268"/>
      <c r="F132" s="185"/>
      <c r="G132" s="190"/>
      <c r="H132" s="190"/>
      <c r="I132" s="190"/>
      <c r="J132" s="190"/>
      <c r="K132" s="190"/>
      <c r="L132" s="190"/>
      <c r="M132" s="190"/>
      <c r="N132" s="190"/>
      <c r="O132" s="190"/>
      <c r="P132" s="190"/>
      <c r="Q132" s="190"/>
      <c r="R132" s="190"/>
      <c r="S132" s="116"/>
      <c r="T132" s="116"/>
    </row>
    <row r="133" spans="2:20" ht="18.75" customHeight="1">
      <c r="B133" s="258"/>
      <c r="C133" s="1098" t="s">
        <v>878</v>
      </c>
      <c r="D133" s="1098"/>
      <c r="E133" s="1098"/>
      <c r="F133" s="269"/>
      <c r="G133" s="1591" t="str">
        <f>CONCATENATE('02入力票（その２）'!I15,'02入力票（その２）'!I17,'02入力票（その２）'!I19)</f>
        <v>自動入力</v>
      </c>
      <c r="H133" s="1592"/>
      <c r="I133" s="1592"/>
      <c r="J133" s="1592"/>
      <c r="K133" s="1592"/>
      <c r="L133" s="1592"/>
      <c r="M133" s="1592"/>
      <c r="N133" s="1592"/>
      <c r="O133" s="1592"/>
      <c r="P133" s="1592"/>
      <c r="Q133" s="1592"/>
      <c r="R133" s="1593"/>
      <c r="S133" s="116"/>
      <c r="T133" s="116"/>
    </row>
    <row r="134" spans="2:20" ht="30" customHeight="1">
      <c r="B134" s="273"/>
      <c r="C134" s="1098" t="s">
        <v>681</v>
      </c>
      <c r="D134" s="1098"/>
      <c r="E134" s="1098"/>
      <c r="F134" s="269"/>
      <c r="G134" s="1871" t="str">
        <f>CONCATENATE('02入力票（その２）'!I14,'02入力票（その２）'!I16,'02入力票（その２）'!I18)</f>
        <v>※　選択してください。</v>
      </c>
      <c r="H134" s="1585"/>
      <c r="I134" s="1585"/>
      <c r="J134" s="1585"/>
      <c r="K134" s="1585"/>
      <c r="L134" s="1585"/>
      <c r="M134" s="1585" t="str">
        <f>'02入力票（その２）'!I20</f>
        <v/>
      </c>
      <c r="N134" s="1585"/>
      <c r="O134" s="1585"/>
      <c r="P134" s="1585"/>
      <c r="Q134" s="1585"/>
      <c r="R134" s="1586"/>
      <c r="S134" s="116"/>
      <c r="T134" s="116"/>
    </row>
    <row r="135" spans="2:20" ht="10.5" customHeight="1">
      <c r="B135" s="263"/>
      <c r="C135" s="267"/>
      <c r="D135" s="267"/>
      <c r="E135" s="268"/>
      <c r="F135" s="278"/>
      <c r="G135" s="279"/>
      <c r="H135" s="279"/>
      <c r="I135" s="279"/>
      <c r="J135" s="279"/>
      <c r="K135" s="279"/>
      <c r="L135" s="279"/>
      <c r="M135" s="279"/>
      <c r="N135" s="279"/>
      <c r="O135" s="279"/>
      <c r="P135" s="190"/>
      <c r="Q135" s="190"/>
      <c r="R135" s="190"/>
      <c r="S135" s="116"/>
      <c r="T135" s="116"/>
    </row>
    <row r="136" spans="2:20" ht="18.75" customHeight="1">
      <c r="B136" s="258"/>
      <c r="C136" s="1098" t="s">
        <v>878</v>
      </c>
      <c r="D136" s="1098"/>
      <c r="E136" s="1098"/>
      <c r="F136" s="265"/>
      <c r="G136" s="1587" t="str">
        <f>'02入力票（その２）'!I22</f>
        <v/>
      </c>
      <c r="H136" s="1588"/>
      <c r="I136" s="1588"/>
      <c r="J136" s="1588"/>
      <c r="K136" s="1588"/>
      <c r="L136" s="1588"/>
      <c r="M136" s="1588"/>
      <c r="N136" s="1588"/>
      <c r="O136" s="1589"/>
      <c r="P136" s="190"/>
      <c r="Q136" s="190"/>
      <c r="R136" s="190"/>
      <c r="S136" s="116"/>
      <c r="T136" s="116"/>
    </row>
    <row r="137" spans="2:20" ht="30" customHeight="1">
      <c r="B137" s="283"/>
      <c r="C137" s="1098" t="s">
        <v>611</v>
      </c>
      <c r="D137" s="1098"/>
      <c r="E137" s="1098"/>
      <c r="F137" s="265"/>
      <c r="G137" s="1323" t="str">
        <f>'02入力票（その２）'!I21</f>
        <v/>
      </c>
      <c r="H137" s="1324"/>
      <c r="I137" s="1324"/>
      <c r="J137" s="1324"/>
      <c r="K137" s="1324"/>
      <c r="L137" s="1324"/>
      <c r="M137" s="1324"/>
      <c r="N137" s="1324"/>
      <c r="O137" s="1590"/>
      <c r="P137" s="190"/>
      <c r="Q137" s="190"/>
      <c r="R137" s="190"/>
      <c r="S137" s="116"/>
      <c r="T137" s="116"/>
    </row>
    <row r="138" spans="2:20" ht="11.25" customHeight="1">
      <c r="B138" s="263"/>
      <c r="C138" s="267"/>
      <c r="D138" s="267"/>
      <c r="E138" s="268"/>
      <c r="F138" s="278"/>
      <c r="G138" s="279"/>
      <c r="H138" s="279"/>
      <c r="I138" s="279"/>
      <c r="J138" s="279"/>
      <c r="K138" s="279"/>
      <c r="L138" s="279"/>
      <c r="M138" s="279"/>
      <c r="N138" s="279"/>
      <c r="O138" s="279"/>
      <c r="P138" s="190"/>
      <c r="Q138" s="190"/>
      <c r="R138" s="190"/>
      <c r="S138" s="116"/>
      <c r="T138" s="116"/>
    </row>
    <row r="139" spans="2:20" ht="18.75" customHeight="1">
      <c r="B139" s="258"/>
      <c r="C139" s="1098" t="s">
        <v>878</v>
      </c>
      <c r="D139" s="1098"/>
      <c r="E139" s="1098"/>
      <c r="F139" s="269"/>
      <c r="G139" s="1116" t="s">
        <v>682</v>
      </c>
      <c r="H139" s="1116"/>
      <c r="I139" s="287"/>
      <c r="J139" s="1602" t="str">
        <f>'02入力票（その２）'!I25</f>
        <v/>
      </c>
      <c r="K139" s="1603"/>
      <c r="L139" s="1603"/>
      <c r="M139" s="1604"/>
      <c r="N139" s="1120" t="s">
        <v>683</v>
      </c>
      <c r="O139" s="288"/>
      <c r="P139" s="190"/>
      <c r="Q139" s="190"/>
      <c r="R139" s="190"/>
      <c r="S139" s="116"/>
      <c r="T139" s="116"/>
    </row>
    <row r="140" spans="2:20" ht="30" customHeight="1">
      <c r="B140" s="283"/>
      <c r="C140" s="1098" t="s">
        <v>684</v>
      </c>
      <c r="D140" s="1098"/>
      <c r="E140" s="1098"/>
      <c r="F140" s="269"/>
      <c r="G140" s="1596" t="str">
        <f>'02入力票（その２）'!I23</f>
        <v/>
      </c>
      <c r="H140" s="1598"/>
      <c r="I140" s="289" t="s">
        <v>685</v>
      </c>
      <c r="J140" s="1605" t="str">
        <f>'02入力票（その２）'!I24</f>
        <v/>
      </c>
      <c r="K140" s="1606"/>
      <c r="L140" s="1606"/>
      <c r="M140" s="1607"/>
      <c r="N140" s="1120"/>
      <c r="O140" s="288"/>
      <c r="P140" s="190"/>
      <c r="Q140" s="190"/>
      <c r="R140" s="190"/>
      <c r="S140" s="116"/>
      <c r="T140" s="116"/>
    </row>
    <row r="141" spans="2:20" ht="9" customHeight="1">
      <c r="B141" s="263"/>
      <c r="C141" s="267"/>
      <c r="D141" s="267"/>
      <c r="E141" s="268"/>
      <c r="F141" s="278"/>
      <c r="G141" s="290"/>
      <c r="H141" s="290"/>
      <c r="I141" s="290"/>
      <c r="J141" s="290"/>
      <c r="K141" s="290"/>
      <c r="L141" s="290"/>
      <c r="M141" s="290"/>
      <c r="N141" s="290"/>
      <c r="O141" s="290"/>
      <c r="P141" s="190"/>
      <c r="Q141" s="190"/>
      <c r="R141" s="190"/>
      <c r="S141" s="116"/>
      <c r="T141" s="116"/>
    </row>
    <row r="142" spans="2:20" ht="30" customHeight="1">
      <c r="B142" s="258"/>
      <c r="C142" s="1098" t="s">
        <v>686</v>
      </c>
      <c r="D142" s="1098"/>
      <c r="E142" s="1098"/>
      <c r="F142" s="291"/>
      <c r="G142" s="1596" t="str">
        <f>'02入力票（その２）'!I26</f>
        <v/>
      </c>
      <c r="H142" s="1597"/>
      <c r="I142" s="1597"/>
      <c r="J142" s="1598"/>
      <c r="L142" s="1875" t="s">
        <v>88</v>
      </c>
      <c r="M142" s="1876"/>
      <c r="N142" s="1599" t="str">
        <f>'02入力票（その２）'!I28</f>
        <v/>
      </c>
      <c r="O142" s="1601"/>
      <c r="P142" s="530" t="s">
        <v>90</v>
      </c>
      <c r="Q142" s="190"/>
      <c r="R142" s="190"/>
      <c r="S142" s="116"/>
      <c r="T142" s="116"/>
    </row>
    <row r="143" spans="2:20" ht="9.75" customHeight="1">
      <c r="B143" s="263"/>
      <c r="C143" s="294"/>
      <c r="D143" s="294"/>
      <c r="E143" s="268"/>
      <c r="F143" s="278"/>
      <c r="G143" s="295"/>
      <c r="H143" s="295"/>
      <c r="I143" s="295"/>
      <c r="J143" s="295"/>
      <c r="L143" s="429"/>
      <c r="M143" s="429"/>
      <c r="N143" s="429"/>
      <c r="O143" s="429"/>
      <c r="P143" s="429"/>
      <c r="Q143" s="429"/>
      <c r="R143" s="190"/>
      <c r="S143" s="116"/>
      <c r="T143" s="116"/>
    </row>
    <row r="144" spans="2:20" ht="30" customHeight="1">
      <c r="B144" s="258"/>
      <c r="C144" s="1098" t="s">
        <v>687</v>
      </c>
      <c r="D144" s="1098"/>
      <c r="E144" s="1098"/>
      <c r="F144" s="291"/>
      <c r="G144" s="1596" t="str">
        <f>'02入力票（その２）'!I27</f>
        <v/>
      </c>
      <c r="H144" s="1597"/>
      <c r="I144" s="1597"/>
      <c r="J144" s="1598"/>
      <c r="L144" s="1877" t="s">
        <v>2638</v>
      </c>
      <c r="M144" s="1878"/>
      <c r="N144" s="1608" t="str">
        <f>IF('02入力票（その２）'!I29+'02入力票（その２）'!I48=0,"",'02入力票（その２）'!I29+'02入力票（その２）'!I48)</f>
        <v/>
      </c>
      <c r="O144" s="1139"/>
      <c r="P144" s="530" t="s">
        <v>92</v>
      </c>
      <c r="Q144" s="190"/>
      <c r="R144" s="190"/>
      <c r="S144" s="116"/>
      <c r="T144" s="116"/>
    </row>
    <row r="145" spans="2:20" ht="10.5" customHeight="1">
      <c r="B145" s="263"/>
      <c r="C145" s="267"/>
      <c r="D145" s="267"/>
      <c r="E145" s="268"/>
      <c r="F145" s="278"/>
      <c r="G145" s="295"/>
      <c r="H145" s="295"/>
      <c r="I145" s="295"/>
      <c r="J145" s="295"/>
      <c r="L145" s="1877"/>
      <c r="M145" s="1878"/>
      <c r="Q145" s="190"/>
      <c r="R145" s="190"/>
      <c r="S145" s="116"/>
      <c r="T145" s="116"/>
    </row>
    <row r="146" spans="2:20" ht="30" customHeight="1">
      <c r="B146" s="258"/>
      <c r="C146" s="1098" t="s">
        <v>1006</v>
      </c>
      <c r="D146" s="1098"/>
      <c r="E146" s="1098"/>
      <c r="F146" s="265"/>
      <c r="G146" s="1596" t="str">
        <f>'02入力票（その２）'!I30</f>
        <v/>
      </c>
      <c r="H146" s="1597"/>
      <c r="I146" s="1597"/>
      <c r="J146" s="1598"/>
      <c r="L146" s="1873" t="s">
        <v>689</v>
      </c>
      <c r="M146" s="1874"/>
      <c r="N146" s="1599" t="str">
        <f>'02入力票（その２）'!I55</f>
        <v/>
      </c>
      <c r="O146" s="1601"/>
      <c r="P146" s="429"/>
      <c r="Q146" s="190"/>
      <c r="R146" s="190"/>
      <c r="S146" s="116"/>
      <c r="T146" s="116"/>
    </row>
    <row r="147" spans="2:20" ht="9" customHeight="1">
      <c r="B147" s="263"/>
      <c r="C147" s="267"/>
      <c r="D147" s="267"/>
      <c r="E147" s="268"/>
      <c r="F147" s="185"/>
      <c r="G147" s="263"/>
      <c r="H147" s="263"/>
      <c r="I147" s="263"/>
      <c r="J147" s="263"/>
      <c r="L147" s="190"/>
      <c r="M147" s="185"/>
      <c r="N147" s="185"/>
      <c r="O147" s="185"/>
      <c r="P147" s="185"/>
      <c r="Q147" s="190"/>
      <c r="R147" s="190"/>
      <c r="S147" s="116"/>
      <c r="T147" s="116"/>
    </row>
    <row r="148" spans="2:20" ht="19.5" customHeight="1">
      <c r="B148" s="258"/>
      <c r="C148" s="1098" t="s">
        <v>878</v>
      </c>
      <c r="D148" s="1098"/>
      <c r="E148" s="1098"/>
      <c r="F148" s="269"/>
      <c r="G148" s="1599" t="str">
        <f>'02入力票（その２）'!I54</f>
        <v/>
      </c>
      <c r="H148" s="1600"/>
      <c r="I148" s="1600"/>
      <c r="J148" s="1601"/>
      <c r="M148" s="433"/>
      <c r="N148" s="396"/>
      <c r="O148" s="429"/>
      <c r="P148" s="429"/>
      <c r="Q148" s="190"/>
      <c r="R148" s="190"/>
      <c r="S148" s="116"/>
      <c r="T148" s="116"/>
    </row>
    <row r="149" spans="2:20" ht="30" customHeight="1">
      <c r="B149" s="283"/>
      <c r="C149" s="1126" t="s">
        <v>688</v>
      </c>
      <c r="D149" s="1126"/>
      <c r="E149" s="1126"/>
      <c r="F149" s="269"/>
      <c r="G149" s="1599" t="str">
        <f>'02入力票（その２）'!I53</f>
        <v/>
      </c>
      <c r="H149" s="1600"/>
      <c r="I149" s="1600"/>
      <c r="J149" s="1601"/>
      <c r="L149" s="1873" t="s">
        <v>690</v>
      </c>
      <c r="M149" s="1874"/>
      <c r="N149" s="1599" t="str">
        <f>'02入力票（その２）'!I56</f>
        <v/>
      </c>
      <c r="O149" s="1601"/>
      <c r="P149" s="429"/>
      <c r="Q149" s="190"/>
      <c r="R149" s="190"/>
      <c r="S149" s="116"/>
      <c r="T149" s="116"/>
    </row>
    <row r="150" spans="2:20" ht="15" customHeight="1">
      <c r="B150" s="258"/>
      <c r="C150" s="190"/>
      <c r="D150" s="190"/>
      <c r="E150" s="190"/>
      <c r="F150" s="190"/>
      <c r="G150" s="190"/>
      <c r="H150" s="190"/>
      <c r="I150" s="190"/>
      <c r="J150" s="190"/>
      <c r="K150" s="433"/>
      <c r="L150" s="433"/>
      <c r="M150" s="429"/>
      <c r="N150" s="429"/>
      <c r="O150" s="429"/>
      <c r="P150" s="185"/>
      <c r="Q150" s="190"/>
      <c r="R150" s="359" t="str">
        <f>H123</f>
        <v>　</v>
      </c>
      <c r="S150" s="116"/>
      <c r="T150" s="116"/>
    </row>
    <row r="151" spans="2:20" ht="19.5" customHeight="1">
      <c r="B151" s="190"/>
      <c r="C151" s="190"/>
      <c r="D151" s="190"/>
      <c r="E151" s="190"/>
      <c r="F151" s="190"/>
      <c r="G151" s="190"/>
      <c r="H151" s="190"/>
      <c r="I151" s="190"/>
      <c r="J151" s="190"/>
      <c r="K151" s="190"/>
      <c r="L151" s="190"/>
      <c r="M151" s="190"/>
      <c r="N151" s="190"/>
      <c r="O151" s="190"/>
      <c r="Q151" s="255"/>
      <c r="S151" s="116"/>
      <c r="T151" s="116"/>
    </row>
    <row r="152" spans="2:20" ht="21.95" customHeight="1">
      <c r="B152" s="1219" t="s">
        <v>1126</v>
      </c>
      <c r="C152" s="1219"/>
      <c r="D152" s="1219"/>
      <c r="E152" s="1219"/>
      <c r="F152" s="1219"/>
      <c r="G152" s="1219"/>
      <c r="H152" s="1219"/>
      <c r="I152" s="1219"/>
      <c r="J152" s="1219"/>
      <c r="K152" s="1219"/>
      <c r="L152" s="1219"/>
      <c r="M152" s="1219"/>
      <c r="N152" s="1219"/>
      <c r="O152" s="1219"/>
      <c r="P152" s="1219"/>
      <c r="Q152" s="1219"/>
      <c r="R152" s="1219"/>
      <c r="S152" s="116"/>
      <c r="T152" s="116"/>
    </row>
    <row r="153" spans="2:20" ht="7.5" customHeight="1">
      <c r="I153" s="255"/>
      <c r="J153" s="255"/>
      <c r="K153" s="255"/>
      <c r="L153" s="255"/>
      <c r="M153" s="255"/>
      <c r="N153" s="255"/>
      <c r="O153" s="190"/>
      <c r="P153" s="190"/>
      <c r="Q153" s="190"/>
      <c r="R153" s="190"/>
      <c r="S153" s="116"/>
      <c r="T153" s="116"/>
    </row>
    <row r="154" spans="2:20" ht="15" customHeight="1">
      <c r="B154" s="531" t="s">
        <v>1127</v>
      </c>
      <c r="C154" s="531"/>
      <c r="D154" s="531"/>
      <c r="E154" s="531"/>
      <c r="F154" s="531"/>
      <c r="G154" s="531"/>
      <c r="H154" s="531"/>
      <c r="I154" s="532"/>
      <c r="J154" s="304"/>
      <c r="K154" s="304"/>
      <c r="L154" s="304"/>
      <c r="M154" s="304"/>
      <c r="N154" s="304"/>
      <c r="O154" s="304"/>
      <c r="P154" s="532"/>
      <c r="Q154" s="532"/>
      <c r="R154" s="440" t="str">
        <f>G137</f>
        <v/>
      </c>
      <c r="S154" s="116"/>
      <c r="T154" s="116"/>
    </row>
    <row r="155" spans="2:20" ht="15" customHeight="1">
      <c r="B155" s="1156" t="s">
        <v>538</v>
      </c>
      <c r="C155" s="1176" t="s">
        <v>746</v>
      </c>
      <c r="D155" s="1155" t="s">
        <v>747</v>
      </c>
      <c r="E155" s="1155"/>
      <c r="F155" s="1155"/>
      <c r="G155" s="1155" t="s">
        <v>99</v>
      </c>
      <c r="H155" s="1155" t="s">
        <v>614</v>
      </c>
      <c r="I155" s="1155"/>
      <c r="J155" s="1155"/>
      <c r="K155" s="1155"/>
      <c r="L155" s="1155"/>
      <c r="M155" s="1155"/>
      <c r="N155" s="1176" t="s">
        <v>748</v>
      </c>
      <c r="O155" s="1176"/>
      <c r="P155" s="1155" t="s">
        <v>639</v>
      </c>
      <c r="Q155" s="1155"/>
      <c r="R155" s="1155"/>
      <c r="S155" s="116"/>
      <c r="T155" s="116"/>
    </row>
    <row r="156" spans="2:20" ht="15" customHeight="1">
      <c r="B156" s="1156"/>
      <c r="C156" s="1176"/>
      <c r="D156" s="1155"/>
      <c r="E156" s="1155"/>
      <c r="F156" s="1155"/>
      <c r="G156" s="1155"/>
      <c r="H156" s="1155"/>
      <c r="I156" s="1155"/>
      <c r="J156" s="1155"/>
      <c r="K156" s="1155"/>
      <c r="L156" s="1155"/>
      <c r="M156" s="1155"/>
      <c r="N156" s="1176" t="s">
        <v>750</v>
      </c>
      <c r="O156" s="1176"/>
      <c r="P156" s="1155"/>
      <c r="Q156" s="1155"/>
      <c r="R156" s="1155"/>
      <c r="S156" s="116"/>
      <c r="T156" s="116"/>
    </row>
    <row r="157" spans="2:20" ht="15" customHeight="1">
      <c r="B157" s="1155">
        <v>1</v>
      </c>
      <c r="C157" s="1155" t="str">
        <f>IF(O129="○","本社登録","－")</f>
        <v>－</v>
      </c>
      <c r="D157" s="1176" t="s">
        <v>751</v>
      </c>
      <c r="E157" s="1176"/>
      <c r="F157" s="1176"/>
      <c r="G157" s="1198" t="str">
        <f>'02入力票（その２）'!I12</f>
        <v/>
      </c>
      <c r="H157" s="1199" t="str">
        <f>CONCATENATE('02入力票（その２）'!I14,'02入力票（その２）'!I16,'02入力票（その２）'!I18)</f>
        <v>※　選択してください。</v>
      </c>
      <c r="I157" s="1200"/>
      <c r="J157" s="1200"/>
      <c r="K157" s="1200"/>
      <c r="L157" s="1200"/>
      <c r="M157" s="1201"/>
      <c r="N157" s="1180" t="str">
        <f>'02入力票（その２）'!I26</f>
        <v/>
      </c>
      <c r="O157" s="1180"/>
      <c r="P157" s="1879"/>
      <c r="Q157" s="1879"/>
      <c r="R157" s="1879"/>
      <c r="S157" s="116"/>
      <c r="T157" s="116"/>
    </row>
    <row r="158" spans="2:20" ht="15" customHeight="1">
      <c r="B158" s="1155"/>
      <c r="C158" s="1155"/>
      <c r="D158" s="1176"/>
      <c r="E158" s="1176"/>
      <c r="F158" s="1176"/>
      <c r="G158" s="1198"/>
      <c r="H158" s="1177" t="str">
        <f>'02入力票（その２）'!I20</f>
        <v/>
      </c>
      <c r="I158" s="1178"/>
      <c r="J158" s="1178"/>
      <c r="K158" s="1178"/>
      <c r="L158" s="1178"/>
      <c r="M158" s="1179"/>
      <c r="N158" s="1180" t="str">
        <f>'02入力票（その２）'!I27</f>
        <v/>
      </c>
      <c r="O158" s="1180"/>
      <c r="P158" s="1879"/>
      <c r="Q158" s="1879"/>
      <c r="R158" s="1879"/>
      <c r="S158" s="116"/>
      <c r="T158" s="116"/>
    </row>
    <row r="159" spans="2:20" ht="15" customHeight="1">
      <c r="B159" s="1155" t="str">
        <f>IF(D159="","",2)</f>
        <v/>
      </c>
      <c r="C159" s="1155" t="str">
        <f>IF(O130="○",O130,"－")</f>
        <v>－</v>
      </c>
      <c r="D159" s="1176" t="str">
        <f>IF(ISBLANK('02入力票（その２）'!G41),"",'02入力票（その２）'!G41)</f>
        <v/>
      </c>
      <c r="E159" s="1176"/>
      <c r="F159" s="1176"/>
      <c r="G159" s="1198" t="str">
        <f>'02入力票（その２）'!I31</f>
        <v/>
      </c>
      <c r="H159" s="1199" t="str">
        <f>CONCATENATE('02入力票（その２）'!I33,'02入力票（その２）'!I35,'02入力票（その２）'!I37)</f>
        <v>※　選択してください。</v>
      </c>
      <c r="I159" s="1200"/>
      <c r="J159" s="1200"/>
      <c r="K159" s="1200"/>
      <c r="L159" s="1200"/>
      <c r="M159" s="1201"/>
      <c r="N159" s="1180" t="str">
        <f>'02入力票（その２）'!I46</f>
        <v/>
      </c>
      <c r="O159" s="1180"/>
      <c r="P159" s="1879"/>
      <c r="Q159" s="1879"/>
      <c r="R159" s="1879"/>
      <c r="S159" s="116"/>
      <c r="T159" s="116"/>
    </row>
    <row r="160" spans="2:20" ht="15" customHeight="1">
      <c r="B160" s="1155"/>
      <c r="C160" s="1155"/>
      <c r="D160" s="1176"/>
      <c r="E160" s="1176"/>
      <c r="F160" s="1176"/>
      <c r="G160" s="1198"/>
      <c r="H160" s="1177" t="str">
        <f>'02入力票（その２）'!I39</f>
        <v/>
      </c>
      <c r="I160" s="1178"/>
      <c r="J160" s="1178"/>
      <c r="K160" s="1178"/>
      <c r="L160" s="1178"/>
      <c r="M160" s="1179"/>
      <c r="N160" s="1180" t="str">
        <f>'02入力票（その２）'!I47</f>
        <v/>
      </c>
      <c r="O160" s="1180"/>
      <c r="P160" s="1879"/>
      <c r="Q160" s="1879"/>
      <c r="R160" s="1879"/>
      <c r="S160" s="116"/>
      <c r="T160" s="116"/>
    </row>
    <row r="161" spans="2:20" ht="15" customHeight="1">
      <c r="B161" s="1181"/>
      <c r="C161" s="1182"/>
      <c r="D161" s="1181"/>
      <c r="E161" s="1181"/>
      <c r="F161" s="1181"/>
      <c r="G161" s="1183"/>
      <c r="H161" s="1184"/>
      <c r="I161" s="1185"/>
      <c r="J161" s="1185"/>
      <c r="K161" s="1185"/>
      <c r="L161" s="1185"/>
      <c r="M161" s="1186"/>
      <c r="N161" s="1183"/>
      <c r="O161" s="1183"/>
      <c r="P161" s="1879"/>
      <c r="Q161" s="1879"/>
      <c r="R161" s="1879"/>
      <c r="S161" s="116"/>
      <c r="T161" s="116"/>
    </row>
    <row r="162" spans="2:20" ht="15" customHeight="1">
      <c r="B162" s="1181"/>
      <c r="C162" s="1182"/>
      <c r="D162" s="1181"/>
      <c r="E162" s="1181"/>
      <c r="F162" s="1181"/>
      <c r="G162" s="1183"/>
      <c r="H162" s="1187"/>
      <c r="I162" s="1188"/>
      <c r="J162" s="1188"/>
      <c r="K162" s="1188"/>
      <c r="L162" s="1188"/>
      <c r="M162" s="1189"/>
      <c r="N162" s="1183"/>
      <c r="O162" s="1183"/>
      <c r="P162" s="1879"/>
      <c r="Q162" s="1879"/>
      <c r="R162" s="1879"/>
      <c r="S162" s="116"/>
      <c r="T162" s="116"/>
    </row>
    <row r="163" spans="2:20" ht="15" customHeight="1">
      <c r="B163" s="1181"/>
      <c r="C163" s="1182"/>
      <c r="D163" s="1181"/>
      <c r="E163" s="1181"/>
      <c r="F163" s="1181"/>
      <c r="G163" s="1183"/>
      <c r="H163" s="1184"/>
      <c r="I163" s="1185"/>
      <c r="J163" s="1185"/>
      <c r="K163" s="1185"/>
      <c r="L163" s="1185"/>
      <c r="M163" s="1186"/>
      <c r="N163" s="1183"/>
      <c r="O163" s="1183"/>
      <c r="P163" s="1879"/>
      <c r="Q163" s="1879"/>
      <c r="R163" s="1879"/>
      <c r="S163" s="116"/>
      <c r="T163" s="116"/>
    </row>
    <row r="164" spans="2:20" ht="15" customHeight="1">
      <c r="B164" s="1181"/>
      <c r="C164" s="1182"/>
      <c r="D164" s="1181"/>
      <c r="E164" s="1181"/>
      <c r="F164" s="1181"/>
      <c r="G164" s="1183"/>
      <c r="H164" s="1187"/>
      <c r="I164" s="1188"/>
      <c r="J164" s="1188"/>
      <c r="K164" s="1188"/>
      <c r="L164" s="1188"/>
      <c r="M164" s="1189"/>
      <c r="N164" s="1183"/>
      <c r="O164" s="1183"/>
      <c r="P164" s="1879"/>
      <c r="Q164" s="1879"/>
      <c r="R164" s="1879"/>
      <c r="S164" s="116"/>
      <c r="T164" s="116"/>
    </row>
    <row r="165" spans="2:20" ht="15" customHeight="1">
      <c r="B165" s="1181"/>
      <c r="C165" s="1182"/>
      <c r="D165" s="1181"/>
      <c r="E165" s="1181"/>
      <c r="F165" s="1181"/>
      <c r="G165" s="1183"/>
      <c r="H165" s="1184"/>
      <c r="I165" s="1185"/>
      <c r="J165" s="1185"/>
      <c r="K165" s="1185"/>
      <c r="L165" s="1185"/>
      <c r="M165" s="1186"/>
      <c r="N165" s="1183"/>
      <c r="O165" s="1183"/>
      <c r="P165" s="1879"/>
      <c r="Q165" s="1879"/>
      <c r="R165" s="1879"/>
      <c r="S165" s="116"/>
      <c r="T165" s="116"/>
    </row>
    <row r="166" spans="2:20" ht="15" customHeight="1">
      <c r="B166" s="1181"/>
      <c r="C166" s="1182"/>
      <c r="D166" s="1181"/>
      <c r="E166" s="1181"/>
      <c r="F166" s="1181"/>
      <c r="G166" s="1183"/>
      <c r="H166" s="1187"/>
      <c r="I166" s="1188"/>
      <c r="J166" s="1188"/>
      <c r="K166" s="1188"/>
      <c r="L166" s="1188"/>
      <c r="M166" s="1189"/>
      <c r="N166" s="1183"/>
      <c r="O166" s="1183"/>
      <c r="P166" s="1879"/>
      <c r="Q166" s="1879"/>
      <c r="R166" s="1879"/>
      <c r="S166" s="116"/>
      <c r="T166" s="116"/>
    </row>
    <row r="167" spans="2:20" ht="15" customHeight="1">
      <c r="B167" s="1181"/>
      <c r="C167" s="1182"/>
      <c r="D167" s="1181"/>
      <c r="E167" s="1181"/>
      <c r="F167" s="1181"/>
      <c r="G167" s="1183"/>
      <c r="H167" s="1184"/>
      <c r="I167" s="1185"/>
      <c r="J167" s="1185"/>
      <c r="K167" s="1185"/>
      <c r="L167" s="1185"/>
      <c r="M167" s="1186"/>
      <c r="N167" s="1183"/>
      <c r="O167" s="1183"/>
      <c r="P167" s="1879"/>
      <c r="Q167" s="1879"/>
      <c r="R167" s="1879"/>
      <c r="S167" s="116"/>
      <c r="T167" s="116"/>
    </row>
    <row r="168" spans="2:20" ht="15" customHeight="1">
      <c r="B168" s="1181"/>
      <c r="C168" s="1182"/>
      <c r="D168" s="1181"/>
      <c r="E168" s="1181"/>
      <c r="F168" s="1181"/>
      <c r="G168" s="1183"/>
      <c r="H168" s="1187"/>
      <c r="I168" s="1188"/>
      <c r="J168" s="1188"/>
      <c r="K168" s="1188"/>
      <c r="L168" s="1188"/>
      <c r="M168" s="1189"/>
      <c r="N168" s="1183"/>
      <c r="O168" s="1183"/>
      <c r="P168" s="1879"/>
      <c r="Q168" s="1879"/>
      <c r="R168" s="1879"/>
      <c r="S168" s="116"/>
      <c r="T168" s="116"/>
    </row>
    <row r="169" spans="2:20" ht="15" customHeight="1">
      <c r="B169" s="1181"/>
      <c r="C169" s="1182"/>
      <c r="D169" s="1181"/>
      <c r="E169" s="1181"/>
      <c r="F169" s="1181"/>
      <c r="G169" s="1183"/>
      <c r="H169" s="1184"/>
      <c r="I169" s="1185"/>
      <c r="J169" s="1185"/>
      <c r="K169" s="1185"/>
      <c r="L169" s="1185"/>
      <c r="M169" s="1186"/>
      <c r="N169" s="1183"/>
      <c r="O169" s="1183"/>
      <c r="P169" s="1879"/>
      <c r="Q169" s="1879"/>
      <c r="R169" s="1879"/>
      <c r="S169" s="116"/>
      <c r="T169" s="116"/>
    </row>
    <row r="170" spans="2:20" ht="15" customHeight="1">
      <c r="B170" s="1181"/>
      <c r="C170" s="1182"/>
      <c r="D170" s="1181"/>
      <c r="E170" s="1181"/>
      <c r="F170" s="1181"/>
      <c r="G170" s="1183"/>
      <c r="H170" s="1187"/>
      <c r="I170" s="1188"/>
      <c r="J170" s="1188"/>
      <c r="K170" s="1188"/>
      <c r="L170" s="1188"/>
      <c r="M170" s="1189"/>
      <c r="N170" s="1183"/>
      <c r="O170" s="1183"/>
      <c r="P170" s="1879"/>
      <c r="Q170" s="1879"/>
      <c r="R170" s="1879"/>
      <c r="S170" s="116"/>
      <c r="T170" s="116"/>
    </row>
    <row r="171" spans="2:20" ht="15" customHeight="1">
      <c r="B171" s="1181"/>
      <c r="C171" s="1182"/>
      <c r="D171" s="1181"/>
      <c r="E171" s="1181"/>
      <c r="F171" s="1181"/>
      <c r="G171" s="1183"/>
      <c r="H171" s="1184"/>
      <c r="I171" s="1185"/>
      <c r="J171" s="1185"/>
      <c r="K171" s="1185"/>
      <c r="L171" s="1185"/>
      <c r="M171" s="1186"/>
      <c r="N171" s="1183"/>
      <c r="O171" s="1183"/>
      <c r="P171" s="1879"/>
      <c r="Q171" s="1879"/>
      <c r="R171" s="1879"/>
      <c r="S171" s="116"/>
      <c r="T171" s="116"/>
    </row>
    <row r="172" spans="2:20" ht="15" customHeight="1">
      <c r="B172" s="1181"/>
      <c r="C172" s="1182"/>
      <c r="D172" s="1181"/>
      <c r="E172" s="1181"/>
      <c r="F172" s="1181"/>
      <c r="G172" s="1183"/>
      <c r="H172" s="1187"/>
      <c r="I172" s="1188"/>
      <c r="J172" s="1188"/>
      <c r="K172" s="1188"/>
      <c r="L172" s="1188"/>
      <c r="M172" s="1189"/>
      <c r="N172" s="1183"/>
      <c r="O172" s="1183"/>
      <c r="P172" s="1879"/>
      <c r="Q172" s="1879"/>
      <c r="R172" s="1879"/>
      <c r="S172" s="116"/>
      <c r="T172" s="116"/>
    </row>
    <row r="173" spans="2:20" ht="15" customHeight="1">
      <c r="B173" s="1181"/>
      <c r="C173" s="1182"/>
      <c r="D173" s="1181"/>
      <c r="E173" s="1181"/>
      <c r="F173" s="1181"/>
      <c r="G173" s="1183"/>
      <c r="H173" s="1184"/>
      <c r="I173" s="1185"/>
      <c r="J173" s="1185"/>
      <c r="K173" s="1185"/>
      <c r="L173" s="1185"/>
      <c r="M173" s="1186"/>
      <c r="N173" s="1183"/>
      <c r="O173" s="1183"/>
      <c r="P173" s="1879"/>
      <c r="Q173" s="1879"/>
      <c r="R173" s="1879"/>
      <c r="S173" s="116"/>
      <c r="T173" s="116"/>
    </row>
    <row r="174" spans="2:20" ht="15" customHeight="1">
      <c r="B174" s="1181"/>
      <c r="C174" s="1182"/>
      <c r="D174" s="1181"/>
      <c r="E174" s="1181"/>
      <c r="F174" s="1181"/>
      <c r="G174" s="1183"/>
      <c r="H174" s="1187"/>
      <c r="I174" s="1188"/>
      <c r="J174" s="1188"/>
      <c r="K174" s="1188"/>
      <c r="L174" s="1188"/>
      <c r="M174" s="1189"/>
      <c r="N174" s="1183"/>
      <c r="O174" s="1183"/>
      <c r="P174" s="1879"/>
      <c r="Q174" s="1879"/>
      <c r="R174" s="1879"/>
      <c r="S174" s="116"/>
      <c r="T174" s="116"/>
    </row>
    <row r="175" spans="2:20" ht="15" customHeight="1">
      <c r="B175" s="1181"/>
      <c r="C175" s="1182"/>
      <c r="D175" s="1181"/>
      <c r="E175" s="1181"/>
      <c r="F175" s="1181"/>
      <c r="G175" s="1183"/>
      <c r="H175" s="1184"/>
      <c r="I175" s="1185"/>
      <c r="J175" s="1185"/>
      <c r="K175" s="1185"/>
      <c r="L175" s="1185"/>
      <c r="M175" s="1186"/>
      <c r="N175" s="1183"/>
      <c r="O175" s="1183"/>
      <c r="P175" s="1879"/>
      <c r="Q175" s="1879"/>
      <c r="R175" s="1879"/>
      <c r="S175" s="116"/>
      <c r="T175" s="116"/>
    </row>
    <row r="176" spans="2:20" ht="15" customHeight="1">
      <c r="B176" s="1181"/>
      <c r="C176" s="1182"/>
      <c r="D176" s="1181"/>
      <c r="E176" s="1181"/>
      <c r="F176" s="1181"/>
      <c r="G176" s="1183"/>
      <c r="H176" s="1187"/>
      <c r="I176" s="1188"/>
      <c r="J176" s="1188"/>
      <c r="K176" s="1188"/>
      <c r="L176" s="1188"/>
      <c r="M176" s="1189"/>
      <c r="N176" s="1183"/>
      <c r="O176" s="1183"/>
      <c r="P176" s="1879"/>
      <c r="Q176" s="1879"/>
      <c r="R176" s="1879"/>
      <c r="S176" s="116"/>
      <c r="T176" s="116"/>
    </row>
    <row r="177" spans="1:25" ht="15" customHeight="1">
      <c r="B177" s="1181"/>
      <c r="C177" s="1182"/>
      <c r="D177" s="1181"/>
      <c r="E177" s="1181"/>
      <c r="F177" s="1181"/>
      <c r="G177" s="1183"/>
      <c r="H177" s="1184"/>
      <c r="I177" s="1185"/>
      <c r="J177" s="1185"/>
      <c r="K177" s="1185"/>
      <c r="L177" s="1185"/>
      <c r="M177" s="1186"/>
      <c r="N177" s="1183"/>
      <c r="O177" s="1183"/>
      <c r="P177" s="1879"/>
      <c r="Q177" s="1879"/>
      <c r="R177" s="1879"/>
      <c r="S177" s="116"/>
      <c r="T177" s="116"/>
    </row>
    <row r="178" spans="1:25" ht="15" customHeight="1">
      <c r="B178" s="1181"/>
      <c r="C178" s="1182"/>
      <c r="D178" s="1181"/>
      <c r="E178" s="1181"/>
      <c r="F178" s="1181"/>
      <c r="G178" s="1183"/>
      <c r="H178" s="1187"/>
      <c r="I178" s="1188"/>
      <c r="J178" s="1188"/>
      <c r="K178" s="1188"/>
      <c r="L178" s="1188"/>
      <c r="M178" s="1189"/>
      <c r="N178" s="1183"/>
      <c r="O178" s="1183"/>
      <c r="P178" s="1879"/>
      <c r="Q178" s="1879"/>
      <c r="R178" s="1879"/>
      <c r="S178" s="116"/>
      <c r="T178" s="116"/>
    </row>
    <row r="179" spans="1:25" ht="15" customHeight="1">
      <c r="B179" s="1181"/>
      <c r="C179" s="1182"/>
      <c r="D179" s="1181"/>
      <c r="E179" s="1181"/>
      <c r="F179" s="1181"/>
      <c r="G179" s="1183"/>
      <c r="H179" s="1184"/>
      <c r="I179" s="1185"/>
      <c r="J179" s="1185"/>
      <c r="K179" s="1185"/>
      <c r="L179" s="1185"/>
      <c r="M179" s="1186"/>
      <c r="N179" s="1183"/>
      <c r="O179" s="1183"/>
      <c r="P179" s="1879"/>
      <c r="Q179" s="1879"/>
      <c r="R179" s="1879"/>
      <c r="S179" s="116"/>
      <c r="T179" s="116"/>
    </row>
    <row r="180" spans="1:25" ht="15" customHeight="1">
      <c r="B180" s="1181"/>
      <c r="C180" s="1182"/>
      <c r="D180" s="1181"/>
      <c r="E180" s="1181"/>
      <c r="F180" s="1181"/>
      <c r="G180" s="1183"/>
      <c r="H180" s="1187"/>
      <c r="I180" s="1188"/>
      <c r="J180" s="1188"/>
      <c r="K180" s="1188"/>
      <c r="L180" s="1188"/>
      <c r="M180" s="1189"/>
      <c r="N180" s="1183"/>
      <c r="O180" s="1183"/>
      <c r="P180" s="1879"/>
      <c r="Q180" s="1879"/>
      <c r="R180" s="1879"/>
      <c r="S180" s="116"/>
      <c r="T180" s="116"/>
    </row>
    <row r="181" spans="1:25" ht="15" customHeight="1">
      <c r="B181" s="190" t="s">
        <v>752</v>
      </c>
      <c r="C181" s="190"/>
      <c r="D181" s="190"/>
      <c r="E181" s="190"/>
      <c r="F181" s="190"/>
      <c r="G181" s="190"/>
      <c r="H181" s="190"/>
      <c r="I181" s="190"/>
      <c r="J181" s="190"/>
      <c r="K181" s="190"/>
      <c r="L181" s="190"/>
      <c r="M181" s="190"/>
      <c r="N181" s="190"/>
      <c r="O181" s="190"/>
      <c r="S181" s="116"/>
      <c r="T181" s="116"/>
    </row>
    <row r="182" spans="1:25" ht="15" customHeight="1">
      <c r="B182" s="190">
        <v>1</v>
      </c>
      <c r="C182" s="1150" t="s">
        <v>753</v>
      </c>
      <c r="D182" s="1150"/>
      <c r="E182" s="1150"/>
      <c r="F182" s="1150"/>
      <c r="G182" s="1150"/>
      <c r="H182" s="1150"/>
      <c r="I182" s="1150"/>
      <c r="J182" s="1150"/>
      <c r="K182" s="1150"/>
      <c r="L182" s="1150"/>
      <c r="M182" s="1150"/>
      <c r="N182" s="1150"/>
      <c r="O182" s="1150"/>
      <c r="P182" s="1150"/>
      <c r="Q182" s="1150"/>
      <c r="R182" s="190"/>
      <c r="S182" s="116"/>
      <c r="T182" s="116"/>
    </row>
    <row r="183" spans="1:25" ht="15" customHeight="1">
      <c r="B183" s="190">
        <v>2</v>
      </c>
      <c r="C183" s="304" t="s">
        <v>2602</v>
      </c>
      <c r="D183" s="304"/>
      <c r="E183" s="304"/>
      <c r="F183" s="304"/>
      <c r="G183" s="304"/>
      <c r="H183" s="304"/>
      <c r="I183" s="304"/>
      <c r="J183" s="304"/>
      <c r="K183" s="304"/>
      <c r="L183" s="304"/>
      <c r="M183" s="304"/>
      <c r="N183" s="304"/>
      <c r="O183" s="304"/>
      <c r="P183" s="304"/>
      <c r="Q183" s="304"/>
      <c r="R183" s="190"/>
      <c r="S183" s="116"/>
      <c r="T183" s="116"/>
    </row>
    <row r="184" spans="1:25" ht="15" customHeight="1">
      <c r="B184" s="190"/>
      <c r="C184" s="304"/>
      <c r="D184" s="304"/>
      <c r="E184" s="304"/>
      <c r="F184" s="304"/>
      <c r="G184" s="304"/>
      <c r="H184" s="304"/>
      <c r="I184" s="304"/>
      <c r="J184" s="304"/>
      <c r="K184" s="304"/>
      <c r="L184" s="304"/>
      <c r="M184" s="304"/>
      <c r="N184" s="304"/>
      <c r="O184" s="304"/>
      <c r="P184" s="304"/>
      <c r="Q184" s="304"/>
      <c r="R184" s="190"/>
      <c r="S184" s="116"/>
      <c r="T184" s="116"/>
    </row>
    <row r="185" spans="1:25" ht="15" customHeight="1">
      <c r="B185" s="190"/>
      <c r="C185" s="304"/>
      <c r="D185" s="304"/>
      <c r="E185" s="304"/>
      <c r="F185" s="304"/>
      <c r="G185" s="304"/>
      <c r="H185" s="304"/>
      <c r="I185" s="304"/>
      <c r="J185" s="304"/>
      <c r="K185" s="304"/>
      <c r="L185" s="304"/>
      <c r="M185" s="304"/>
      <c r="N185" s="304"/>
      <c r="O185" s="304"/>
      <c r="P185" s="304"/>
      <c r="Q185" s="304"/>
      <c r="R185" s="190"/>
      <c r="S185" s="116"/>
      <c r="T185" s="116"/>
    </row>
    <row r="186" spans="1:25" ht="15" customHeight="1">
      <c r="B186" s="190"/>
      <c r="C186" s="304"/>
      <c r="D186" s="304"/>
      <c r="E186" s="304"/>
      <c r="F186" s="304"/>
      <c r="G186" s="304"/>
      <c r="H186" s="304"/>
      <c r="I186" s="304"/>
      <c r="J186" s="304"/>
      <c r="K186" s="304"/>
      <c r="L186" s="304"/>
      <c r="M186" s="304"/>
      <c r="N186" s="304"/>
      <c r="O186" s="304"/>
      <c r="Q186" s="338"/>
      <c r="R186" s="394" t="str">
        <f>H123</f>
        <v>　</v>
      </c>
      <c r="S186" s="116"/>
      <c r="T186" s="116"/>
    </row>
    <row r="187" spans="1:25" ht="15" customHeight="1">
      <c r="B187" s="190"/>
      <c r="C187" s="190"/>
      <c r="D187" s="190"/>
      <c r="E187" s="190"/>
      <c r="F187" s="190"/>
      <c r="G187" s="190"/>
      <c r="H187" s="190"/>
      <c r="I187" s="190"/>
      <c r="J187" s="190"/>
      <c r="K187" s="190"/>
      <c r="L187" s="190"/>
      <c r="M187" s="190"/>
      <c r="N187" s="190"/>
      <c r="O187" s="190"/>
      <c r="P187" s="190"/>
      <c r="Q187" s="190"/>
      <c r="R187" s="190"/>
      <c r="S187" s="116"/>
      <c r="T187" s="116"/>
    </row>
    <row r="188" spans="1:25" ht="19.5" customHeight="1">
      <c r="B188" s="304"/>
      <c r="C188" s="304"/>
      <c r="D188" s="190"/>
      <c r="E188" s="190"/>
      <c r="F188" s="190"/>
      <c r="G188" s="190"/>
      <c r="H188" s="190"/>
      <c r="I188" s="190"/>
      <c r="J188" s="190"/>
      <c r="K188" s="190"/>
      <c r="L188" s="190"/>
      <c r="M188" s="190"/>
      <c r="N188" s="190"/>
      <c r="O188" s="190"/>
      <c r="P188" s="190"/>
      <c r="Q188" s="190"/>
      <c r="R188" s="190"/>
      <c r="S188" s="116"/>
      <c r="T188" s="116"/>
    </row>
    <row r="189" spans="1:25" ht="21.95" customHeight="1">
      <c r="A189" s="1215" t="s">
        <v>1582</v>
      </c>
      <c r="B189" s="1215"/>
      <c r="C189" s="1215"/>
      <c r="D189" s="1215"/>
      <c r="E189" s="1215"/>
      <c r="F189" s="1215"/>
      <c r="G189" s="1215"/>
      <c r="H189" s="1215"/>
      <c r="I189" s="1215"/>
      <c r="J189" s="1215"/>
      <c r="K189" s="1215"/>
      <c r="L189" s="1215"/>
      <c r="M189" s="1215"/>
      <c r="N189" s="1215"/>
      <c r="O189" s="1215"/>
      <c r="P189" s="1215"/>
      <c r="Q189" s="1215"/>
      <c r="R189" s="1215"/>
      <c r="S189" s="116"/>
      <c r="T189" s="116"/>
    </row>
    <row r="190" spans="1:25" ht="15" customHeight="1">
      <c r="B190" s="190"/>
      <c r="C190" s="190"/>
      <c r="D190" s="349"/>
      <c r="E190" s="349"/>
      <c r="F190" s="252"/>
      <c r="G190" s="252"/>
      <c r="H190" s="252"/>
      <c r="I190" s="252"/>
      <c r="J190" s="252"/>
      <c r="K190" s="252"/>
      <c r="L190" s="252"/>
      <c r="M190" s="252"/>
      <c r="N190" s="252"/>
      <c r="O190" s="190"/>
      <c r="P190" s="190"/>
      <c r="Q190" s="190"/>
      <c r="R190" s="190"/>
      <c r="S190" s="116"/>
      <c r="T190" s="116"/>
    </row>
    <row r="191" spans="1:25" ht="15" customHeight="1">
      <c r="B191" s="190"/>
      <c r="C191" s="190"/>
      <c r="D191" s="190"/>
      <c r="E191" s="190"/>
      <c r="F191" s="190"/>
      <c r="G191" s="190"/>
      <c r="H191" s="190"/>
      <c r="I191" s="190"/>
      <c r="J191" s="190"/>
      <c r="K191" s="190"/>
      <c r="L191" s="190"/>
      <c r="M191" s="190"/>
      <c r="N191" s="1881" t="str">
        <f>IF(ISBLANK('02入力票（その２）'!$G$168),"年　　　月　　　日",'02入力票（その２）'!$G$168)</f>
        <v>年　　　月　　　日</v>
      </c>
      <c r="O191" s="1881"/>
      <c r="P191" s="1881"/>
      <c r="Q191" s="1881"/>
      <c r="R191" s="447"/>
      <c r="S191" s="533"/>
      <c r="T191" s="533"/>
      <c r="U191" s="534"/>
      <c r="V191" s="534"/>
      <c r="W191" s="534"/>
      <c r="X191" s="534"/>
      <c r="Y191" s="534"/>
    </row>
    <row r="192" spans="1:25" ht="25.5" customHeight="1">
      <c r="B192" s="190"/>
      <c r="C192" s="1217" t="str">
        <f>VLOOKUP($H$123,$C$279:$D$291,2,FALSE)</f>
        <v>　</v>
      </c>
      <c r="D192" s="1218"/>
      <c r="E192" s="1218"/>
      <c r="F192" s="1218"/>
      <c r="G192" s="1218"/>
      <c r="H192" s="1218"/>
      <c r="I192" s="1218"/>
      <c r="J192" s="254" t="s">
        <v>679</v>
      </c>
      <c r="K192" s="190"/>
      <c r="L192" s="190"/>
      <c r="M192" s="190"/>
      <c r="N192" s="190"/>
      <c r="O192" s="190"/>
      <c r="P192" s="190"/>
      <c r="Q192" s="190"/>
      <c r="R192" s="190"/>
      <c r="S192" s="116"/>
      <c r="T192" s="116"/>
    </row>
    <row r="193" spans="2:20" ht="15" customHeight="1">
      <c r="B193" s="190"/>
      <c r="C193" s="190"/>
      <c r="D193" s="190"/>
      <c r="E193" s="190"/>
      <c r="F193" s="190"/>
      <c r="G193" s="190"/>
      <c r="H193" s="190"/>
      <c r="I193" s="190"/>
      <c r="J193" s="190"/>
      <c r="K193" s="190"/>
      <c r="L193" s="190"/>
      <c r="M193" s="190"/>
      <c r="N193" s="190"/>
      <c r="O193" s="190"/>
      <c r="P193" s="190"/>
      <c r="Q193" s="190"/>
      <c r="R193" s="190"/>
      <c r="S193" s="116"/>
      <c r="T193" s="116"/>
    </row>
    <row r="194" spans="2:20" ht="15" customHeight="1">
      <c r="B194" s="190"/>
      <c r="C194" s="190"/>
      <c r="D194" s="190"/>
      <c r="E194" s="190"/>
      <c r="F194" s="267"/>
      <c r="G194" s="1098" t="s">
        <v>44</v>
      </c>
      <c r="H194" s="1098"/>
      <c r="I194" s="535" t="s">
        <v>1128</v>
      </c>
      <c r="J194" s="536" t="str">
        <f>'02入力票（その２）'!I12</f>
        <v/>
      </c>
      <c r="K194" s="537"/>
      <c r="L194" s="538"/>
      <c r="M194" s="538"/>
      <c r="N194" s="538"/>
      <c r="O194" s="190"/>
      <c r="P194" s="190"/>
      <c r="Q194" s="190"/>
      <c r="R194" s="190"/>
      <c r="S194" s="116"/>
      <c r="T194" s="116"/>
    </row>
    <row r="195" spans="2:20" ht="15" customHeight="1">
      <c r="B195" s="190"/>
      <c r="C195" s="190"/>
      <c r="D195" s="190"/>
      <c r="E195" s="190"/>
      <c r="F195" s="267"/>
      <c r="G195" s="268"/>
      <c r="H195" s="267"/>
      <c r="I195" s="344"/>
      <c r="J195" s="342" t="str">
        <f>CONCATENATE(H157,"　",H158)</f>
        <v>※　選択してください。　</v>
      </c>
      <c r="K195" s="345"/>
      <c r="L195" s="345"/>
      <c r="M195" s="345"/>
      <c r="N195" s="345"/>
      <c r="O195" s="345"/>
      <c r="P195" s="345"/>
      <c r="Q195" s="190"/>
      <c r="R195" s="190"/>
      <c r="S195" s="116"/>
      <c r="T195" s="116"/>
    </row>
    <row r="196" spans="2:20" ht="15" customHeight="1">
      <c r="B196" s="190"/>
      <c r="C196" s="190"/>
      <c r="D196" s="190"/>
      <c r="E196" s="190"/>
      <c r="F196" s="267"/>
      <c r="G196" s="268"/>
      <c r="H196" s="267"/>
      <c r="I196" s="344"/>
      <c r="J196" s="342"/>
      <c r="K196" s="345"/>
      <c r="L196" s="345"/>
      <c r="M196" s="345"/>
      <c r="N196" s="345"/>
      <c r="O196" s="345"/>
      <c r="P196" s="345"/>
      <c r="Q196" s="190"/>
      <c r="R196" s="190"/>
      <c r="S196" s="116"/>
      <c r="T196" s="116"/>
    </row>
    <row r="197" spans="2:20" ht="15" customHeight="1">
      <c r="B197" s="190"/>
      <c r="C197" s="190"/>
      <c r="D197" s="1880" t="s">
        <v>757</v>
      </c>
      <c r="E197" s="1880"/>
      <c r="F197" s="267"/>
      <c r="G197" s="1098" t="s">
        <v>611</v>
      </c>
      <c r="H197" s="1098"/>
      <c r="I197" s="346"/>
      <c r="J197" s="342" t="str">
        <f>'02入力票（その２）'!I21</f>
        <v/>
      </c>
      <c r="K197" s="342"/>
      <c r="L197" s="342"/>
      <c r="M197" s="342"/>
      <c r="N197" s="342"/>
      <c r="O197" s="190"/>
      <c r="P197" s="190"/>
      <c r="Q197" s="190"/>
      <c r="R197" s="190"/>
      <c r="S197" s="116"/>
      <c r="T197" s="116"/>
    </row>
    <row r="198" spans="2:20" ht="15" customHeight="1">
      <c r="B198" s="190"/>
      <c r="C198" s="190"/>
      <c r="D198" s="190"/>
      <c r="E198" s="190"/>
      <c r="F198" s="267"/>
      <c r="G198" s="268"/>
      <c r="H198" s="267"/>
      <c r="I198" s="346"/>
      <c r="J198" s="342"/>
      <c r="K198" s="342"/>
      <c r="L198" s="342"/>
      <c r="M198" s="342"/>
      <c r="N198" s="342"/>
      <c r="O198" s="190"/>
      <c r="P198" s="190"/>
      <c r="Q198" s="190"/>
      <c r="R198" s="190"/>
      <c r="S198" s="116"/>
      <c r="T198" s="116"/>
    </row>
    <row r="199" spans="2:20" ht="15" customHeight="1">
      <c r="B199" s="190"/>
      <c r="C199" s="190"/>
      <c r="D199" s="190"/>
      <c r="E199" s="190"/>
      <c r="F199" s="267"/>
      <c r="G199" s="1098" t="s">
        <v>758</v>
      </c>
      <c r="H199" s="1098"/>
      <c r="I199" s="347"/>
      <c r="J199" s="342" t="str">
        <f>CONCATENATE('02入力票（その２）'!I23,"　",'02入力票（その２）'!I24)</f>
        <v>　</v>
      </c>
      <c r="K199" s="342"/>
      <c r="L199" s="342"/>
      <c r="M199" s="342"/>
      <c r="N199" s="342"/>
      <c r="O199" s="330" t="s">
        <v>759</v>
      </c>
      <c r="Q199" s="190"/>
      <c r="R199" s="190"/>
      <c r="S199" s="116"/>
      <c r="T199" s="116"/>
    </row>
    <row r="200" spans="2:20" ht="15" customHeight="1">
      <c r="B200" s="190"/>
      <c r="C200" s="190"/>
      <c r="D200" s="190"/>
      <c r="E200" s="190"/>
      <c r="F200" s="267"/>
      <c r="G200" s="268"/>
      <c r="H200" s="267"/>
      <c r="I200" s="346"/>
      <c r="J200" s="342"/>
      <c r="K200" s="342"/>
      <c r="L200" s="342"/>
      <c r="M200" s="342"/>
      <c r="N200" s="342"/>
      <c r="O200" s="190"/>
      <c r="P200" s="190"/>
      <c r="Q200" s="190"/>
      <c r="R200" s="190"/>
      <c r="S200" s="116"/>
      <c r="T200" s="116"/>
    </row>
    <row r="201" spans="2:20" ht="15" customHeight="1">
      <c r="B201" s="190"/>
      <c r="C201" s="190"/>
      <c r="D201" s="190"/>
      <c r="E201" s="190"/>
      <c r="F201" s="267"/>
      <c r="G201" s="1098" t="s">
        <v>616</v>
      </c>
      <c r="H201" s="1098"/>
      <c r="I201" s="346"/>
      <c r="J201" s="351" t="str">
        <f>'02入力票（その２）'!I26</f>
        <v/>
      </c>
      <c r="K201" s="351"/>
      <c r="L201" s="351"/>
      <c r="M201" s="351"/>
      <c r="N201" s="351"/>
      <c r="O201" s="190"/>
      <c r="P201" s="190"/>
      <c r="Q201" s="190"/>
      <c r="R201" s="190"/>
      <c r="S201" s="116"/>
      <c r="T201" s="116"/>
    </row>
    <row r="202" spans="2:20" ht="15" customHeight="1">
      <c r="B202" s="190"/>
      <c r="C202" s="190"/>
      <c r="D202" s="190"/>
      <c r="E202" s="190"/>
      <c r="F202" s="190"/>
      <c r="G202" s="190"/>
      <c r="H202" s="190"/>
      <c r="I202" s="190"/>
      <c r="J202" s="190"/>
      <c r="K202" s="190"/>
      <c r="L202" s="190"/>
      <c r="M202" s="190"/>
      <c r="N202" s="190"/>
      <c r="O202" s="190"/>
      <c r="P202" s="190"/>
      <c r="Q202" s="190"/>
      <c r="R202" s="190"/>
      <c r="S202" s="116"/>
      <c r="T202" s="116"/>
    </row>
    <row r="203" spans="2:20" ht="15" customHeight="1">
      <c r="B203" s="190"/>
      <c r="C203" s="190"/>
      <c r="D203" s="190"/>
      <c r="E203" s="190"/>
      <c r="F203" s="190"/>
      <c r="G203" s="190"/>
      <c r="H203" s="190"/>
      <c r="I203" s="190"/>
      <c r="J203" s="190"/>
      <c r="K203" s="190"/>
      <c r="L203" s="190"/>
      <c r="M203" s="190"/>
      <c r="N203" s="190"/>
      <c r="O203" s="190"/>
      <c r="P203" s="190"/>
      <c r="Q203" s="190"/>
      <c r="R203" s="190"/>
      <c r="S203" s="116"/>
      <c r="T203" s="116"/>
    </row>
    <row r="204" spans="2:20" ht="15" customHeight="1">
      <c r="B204" s="190"/>
      <c r="C204" s="190"/>
      <c r="D204" s="190"/>
      <c r="E204" s="349"/>
      <c r="F204" s="349"/>
      <c r="G204" s="1212" t="s">
        <v>760</v>
      </c>
      <c r="H204" s="1212"/>
      <c r="I204" s="1212"/>
      <c r="J204" s="1212"/>
      <c r="K204" s="1212"/>
      <c r="L204" s="1212"/>
      <c r="M204" s="1212"/>
      <c r="N204" s="1212"/>
      <c r="O204" s="349"/>
      <c r="P204" s="190"/>
      <c r="Q204" s="190"/>
      <c r="R204" s="190"/>
      <c r="S204" s="116"/>
      <c r="T204" s="116"/>
    </row>
    <row r="205" spans="2:20" ht="15" customHeight="1">
      <c r="B205" s="190"/>
      <c r="C205" s="190"/>
      <c r="D205" s="190"/>
      <c r="E205" s="190"/>
      <c r="F205" s="190"/>
      <c r="G205" s="190"/>
      <c r="H205" s="190"/>
      <c r="I205" s="190"/>
      <c r="J205" s="190"/>
      <c r="K205" s="190"/>
      <c r="L205" s="190"/>
      <c r="M205" s="190"/>
      <c r="N205" s="190"/>
      <c r="O205" s="190"/>
      <c r="P205" s="190"/>
      <c r="Q205" s="190"/>
      <c r="R205" s="190"/>
      <c r="S205" s="116"/>
      <c r="T205" s="116"/>
    </row>
    <row r="206" spans="2:20" ht="15" customHeight="1">
      <c r="B206" s="190"/>
      <c r="C206" s="190"/>
      <c r="D206" s="190"/>
      <c r="E206" s="190"/>
      <c r="F206" s="190"/>
      <c r="G206" s="190"/>
      <c r="H206" s="190"/>
      <c r="I206" s="190"/>
      <c r="J206" s="190"/>
      <c r="K206" s="190"/>
      <c r="L206" s="190"/>
      <c r="M206" s="190"/>
      <c r="N206" s="190"/>
      <c r="O206" s="190"/>
      <c r="P206" s="190"/>
      <c r="Q206" s="190"/>
      <c r="R206" s="190"/>
      <c r="S206" s="116"/>
      <c r="T206" s="116"/>
    </row>
    <row r="207" spans="2:20" ht="15" customHeight="1">
      <c r="B207" s="190"/>
      <c r="C207" s="190"/>
      <c r="D207" s="190"/>
      <c r="E207" s="190"/>
      <c r="F207" s="190"/>
      <c r="G207" s="1098" t="s">
        <v>44</v>
      </c>
      <c r="H207" s="1098"/>
      <c r="I207" s="539" t="s">
        <v>1583</v>
      </c>
      <c r="J207" s="536" t="str">
        <f>'02入力票（その２）'!I31</f>
        <v/>
      </c>
      <c r="K207" s="351"/>
      <c r="L207" s="346"/>
      <c r="M207" s="190"/>
      <c r="N207" s="190"/>
      <c r="O207" s="190"/>
      <c r="P207" s="190"/>
      <c r="Q207" s="190"/>
      <c r="R207" s="190"/>
      <c r="S207" s="116"/>
      <c r="T207" s="116"/>
    </row>
    <row r="208" spans="2:20" ht="15" customHeight="1">
      <c r="B208" s="190"/>
      <c r="C208" s="190"/>
      <c r="D208" s="190"/>
      <c r="E208" s="190"/>
      <c r="F208" s="190"/>
      <c r="G208" s="268"/>
      <c r="H208" s="267"/>
      <c r="I208" s="344"/>
      <c r="J208" s="342" t="str">
        <f>H159</f>
        <v>※　選択してください。</v>
      </c>
      <c r="K208" s="345"/>
      <c r="L208" s="345"/>
      <c r="M208" s="345"/>
      <c r="N208" s="345"/>
      <c r="O208" s="345"/>
      <c r="P208" s="345"/>
      <c r="Q208" s="190"/>
      <c r="R208" s="190"/>
      <c r="S208" s="116"/>
      <c r="T208" s="116"/>
    </row>
    <row r="209" spans="2:20" ht="15" customHeight="1">
      <c r="B209" s="190"/>
      <c r="C209" s="190"/>
      <c r="D209" s="190"/>
      <c r="E209" s="190"/>
      <c r="F209" s="190"/>
      <c r="G209" s="268"/>
      <c r="H209" s="267"/>
      <c r="I209" s="344"/>
      <c r="J209" s="345" t="str">
        <f>'02入力票（その２）'!I39</f>
        <v/>
      </c>
      <c r="K209" s="345"/>
      <c r="L209" s="345"/>
      <c r="M209" s="345"/>
      <c r="N209" s="345"/>
      <c r="O209" s="345"/>
      <c r="P209" s="345"/>
      <c r="Q209" s="190"/>
      <c r="R209" s="190"/>
      <c r="S209" s="116"/>
      <c r="T209" s="116"/>
    </row>
    <row r="210" spans="2:20" ht="15" customHeight="1">
      <c r="B210" s="190"/>
      <c r="C210" s="190"/>
      <c r="D210" s="1880" t="s">
        <v>761</v>
      </c>
      <c r="E210" s="1880"/>
      <c r="F210" s="190"/>
      <c r="G210" s="1098" t="s">
        <v>611</v>
      </c>
      <c r="H210" s="1098"/>
      <c r="I210" s="346"/>
      <c r="J210" s="342" t="str">
        <f>'02入力票（その２）'!I41</f>
        <v/>
      </c>
      <c r="K210" s="342"/>
      <c r="L210" s="342"/>
      <c r="M210" s="342"/>
      <c r="N210" s="342"/>
      <c r="O210" s="190"/>
      <c r="P210" s="190"/>
      <c r="Q210" s="190"/>
      <c r="R210" s="190"/>
      <c r="S210" s="116"/>
      <c r="T210" s="116"/>
    </row>
    <row r="211" spans="2:20" ht="15" customHeight="1">
      <c r="B211" s="190"/>
      <c r="C211" s="190"/>
      <c r="D211" s="190"/>
      <c r="E211" s="190"/>
      <c r="F211" s="190"/>
      <c r="G211" s="268"/>
      <c r="H211" s="267"/>
      <c r="I211" s="346"/>
      <c r="J211" s="342"/>
      <c r="K211" s="342"/>
      <c r="L211" s="342"/>
      <c r="M211" s="342"/>
      <c r="N211" s="342"/>
      <c r="O211" s="190"/>
      <c r="P211" s="190"/>
      <c r="Q211" s="190"/>
      <c r="R211" s="190"/>
      <c r="S211" s="116"/>
      <c r="T211" s="116"/>
    </row>
    <row r="212" spans="2:20" ht="15" customHeight="1">
      <c r="B212" s="190"/>
      <c r="C212" s="190"/>
      <c r="D212" s="190"/>
      <c r="E212" s="190"/>
      <c r="F212" s="190"/>
      <c r="G212" s="1098" t="s">
        <v>762</v>
      </c>
      <c r="H212" s="1098"/>
      <c r="I212" s="347"/>
      <c r="J212" s="342" t="str">
        <f>CONCATENATE('02入力票（その２）'!I43,"　",'02入力票（その２）'!I44)</f>
        <v>　</v>
      </c>
      <c r="K212" s="342"/>
      <c r="L212" s="342"/>
      <c r="M212" s="342"/>
      <c r="N212" s="342"/>
      <c r="O212" s="350" t="s">
        <v>683</v>
      </c>
      <c r="Q212" s="190"/>
      <c r="R212" s="190"/>
      <c r="S212" s="116"/>
      <c r="T212" s="116"/>
    </row>
    <row r="213" spans="2:20" ht="15" customHeight="1">
      <c r="B213" s="190"/>
      <c r="C213" s="190"/>
      <c r="D213" s="190"/>
      <c r="E213" s="190"/>
      <c r="F213" s="190"/>
      <c r="G213" s="268"/>
      <c r="H213" s="267"/>
      <c r="I213" s="346"/>
      <c r="J213" s="342"/>
      <c r="K213" s="342"/>
      <c r="L213" s="342"/>
      <c r="M213" s="342"/>
      <c r="N213" s="342"/>
      <c r="O213" s="190"/>
      <c r="P213" s="190"/>
      <c r="Q213" s="190"/>
      <c r="R213" s="190"/>
      <c r="S213" s="116"/>
      <c r="T213" s="116"/>
    </row>
    <row r="214" spans="2:20" ht="15" customHeight="1">
      <c r="B214" s="190"/>
      <c r="C214" s="190"/>
      <c r="D214" s="190"/>
      <c r="E214" s="190"/>
      <c r="F214" s="190"/>
      <c r="G214" s="1098" t="s">
        <v>616</v>
      </c>
      <c r="H214" s="1098"/>
      <c r="I214" s="346"/>
      <c r="J214" s="351" t="str">
        <f>'02入力票（その２）'!I46</f>
        <v/>
      </c>
      <c r="K214" s="351"/>
      <c r="L214" s="351"/>
      <c r="M214" s="351"/>
      <c r="N214" s="351"/>
      <c r="O214" s="190"/>
      <c r="P214" s="190"/>
      <c r="Q214" s="190"/>
      <c r="R214" s="190"/>
      <c r="S214" s="116"/>
      <c r="T214" s="116"/>
    </row>
    <row r="215" spans="2:20" ht="15" customHeight="1">
      <c r="B215" s="190"/>
      <c r="C215" s="190"/>
      <c r="D215" s="190"/>
      <c r="E215" s="190"/>
      <c r="F215" s="190"/>
      <c r="G215" s="268"/>
      <c r="H215" s="268"/>
      <c r="I215" s="190"/>
      <c r="J215" s="190"/>
      <c r="K215" s="190"/>
      <c r="L215" s="190"/>
      <c r="M215" s="190"/>
      <c r="N215" s="190"/>
      <c r="O215" s="190"/>
      <c r="P215" s="190"/>
      <c r="Q215" s="190"/>
      <c r="R215" s="190"/>
      <c r="S215" s="116"/>
      <c r="T215" s="116"/>
    </row>
    <row r="216" spans="2:20" ht="15" customHeight="1">
      <c r="B216" s="190"/>
      <c r="C216" s="190"/>
      <c r="D216" s="190"/>
      <c r="E216" s="190"/>
      <c r="F216" s="190"/>
      <c r="G216" s="1098" t="s">
        <v>764</v>
      </c>
      <c r="H216" s="1098"/>
      <c r="I216" s="259"/>
      <c r="J216" s="1721">
        <f>'02入力票（その２）'!I50</f>
        <v>43191</v>
      </c>
      <c r="K216" s="1721"/>
      <c r="L216" s="450"/>
      <c r="M216" s="330" t="s">
        <v>134</v>
      </c>
      <c r="O216" s="190"/>
      <c r="P216" s="190"/>
      <c r="Q216" s="190"/>
      <c r="R216" s="190"/>
      <c r="S216" s="116"/>
      <c r="T216" s="116"/>
    </row>
    <row r="217" spans="2:20" ht="15" customHeight="1">
      <c r="B217" s="190"/>
      <c r="C217" s="190"/>
      <c r="D217" s="349"/>
      <c r="E217" s="267"/>
      <c r="F217" s="190"/>
      <c r="G217" s="352"/>
      <c r="H217" s="190"/>
      <c r="I217" s="259"/>
      <c r="J217" s="1721">
        <f>'02入力票（その２）'!I51</f>
        <v>43555</v>
      </c>
      <c r="K217" s="1721"/>
      <c r="L217" s="450"/>
      <c r="M217" s="330" t="s">
        <v>137</v>
      </c>
      <c r="O217" s="190"/>
      <c r="P217" s="190"/>
      <c r="Q217" s="190"/>
      <c r="R217" s="190"/>
      <c r="S217" s="116"/>
      <c r="T217" s="116"/>
    </row>
    <row r="218" spans="2:20" ht="15" customHeight="1">
      <c r="B218" s="190"/>
      <c r="C218" s="190"/>
      <c r="F218" s="190"/>
      <c r="G218" s="190"/>
      <c r="H218" s="190"/>
      <c r="I218" s="190"/>
      <c r="J218" s="540"/>
      <c r="K218" s="540"/>
      <c r="L218" s="190"/>
      <c r="M218" s="190"/>
      <c r="N218" s="190"/>
      <c r="O218" s="190"/>
      <c r="P218" s="190"/>
      <c r="Q218" s="190"/>
      <c r="R218" s="190"/>
      <c r="S218" s="116"/>
      <c r="T218" s="116"/>
    </row>
    <row r="219" spans="2:20" ht="15" customHeight="1">
      <c r="B219" s="190"/>
      <c r="C219" s="190"/>
      <c r="D219" s="350">
        <v>1</v>
      </c>
      <c r="E219" s="357" t="s">
        <v>765</v>
      </c>
      <c r="F219" s="357"/>
      <c r="G219" s="357"/>
      <c r="H219" s="541"/>
      <c r="I219" s="541"/>
      <c r="J219" s="451" t="s">
        <v>1584</v>
      </c>
      <c r="K219" s="357"/>
      <c r="L219" s="357"/>
      <c r="M219" s="357"/>
      <c r="N219" s="357"/>
      <c r="O219" s="190"/>
      <c r="P219" s="190"/>
      <c r="Q219" s="190"/>
      <c r="R219" s="190"/>
      <c r="S219" s="116"/>
      <c r="T219" s="116"/>
    </row>
    <row r="220" spans="2:20" ht="15" customHeight="1">
      <c r="B220" s="190"/>
      <c r="C220" s="190"/>
      <c r="D220" s="350">
        <v>2</v>
      </c>
      <c r="E220" s="357" t="s">
        <v>767</v>
      </c>
      <c r="F220" s="357"/>
      <c r="G220" s="357"/>
      <c r="H220" s="541"/>
      <c r="I220" s="541"/>
      <c r="J220" s="451" t="s">
        <v>1585</v>
      </c>
      <c r="K220" s="357"/>
      <c r="L220" s="357"/>
      <c r="M220" s="357"/>
      <c r="N220" s="357"/>
      <c r="O220" s="190"/>
      <c r="P220" s="190"/>
      <c r="Q220" s="190"/>
      <c r="R220" s="190"/>
      <c r="S220" s="116"/>
      <c r="T220" s="116"/>
    </row>
    <row r="221" spans="2:20" ht="15" customHeight="1">
      <c r="B221" s="190"/>
      <c r="C221" s="190"/>
      <c r="D221" s="350">
        <v>3</v>
      </c>
      <c r="E221" s="357" t="s">
        <v>768</v>
      </c>
      <c r="F221" s="357"/>
      <c r="G221" s="357"/>
      <c r="H221" s="541"/>
      <c r="I221" s="541"/>
      <c r="J221" s="451" t="s">
        <v>2574</v>
      </c>
      <c r="K221" s="357"/>
      <c r="L221" s="357"/>
      <c r="M221" s="357"/>
      <c r="N221" s="357"/>
      <c r="O221" s="190"/>
      <c r="P221" s="190"/>
      <c r="Q221" s="190"/>
      <c r="R221" s="190"/>
      <c r="S221" s="116"/>
      <c r="T221" s="116"/>
    </row>
    <row r="222" spans="2:20" ht="15" customHeight="1">
      <c r="B222" s="190"/>
      <c r="C222" s="190"/>
      <c r="D222" s="541"/>
      <c r="E222" s="541"/>
      <c r="F222" s="357"/>
      <c r="G222" s="357"/>
      <c r="H222" s="357"/>
      <c r="I222" s="357"/>
      <c r="J222" s="357"/>
      <c r="K222" s="357"/>
      <c r="L222" s="357"/>
      <c r="M222" s="357"/>
      <c r="N222" s="357"/>
      <c r="O222" s="190"/>
      <c r="P222" s="190"/>
      <c r="Q222" s="190"/>
      <c r="R222" s="190"/>
      <c r="S222" s="116"/>
      <c r="T222" s="116"/>
    </row>
    <row r="223" spans="2:20" ht="15" customHeight="1">
      <c r="B223" s="190"/>
      <c r="C223" s="190"/>
      <c r="D223" s="542" t="s">
        <v>769</v>
      </c>
      <c r="E223" s="355" t="s">
        <v>1132</v>
      </c>
      <c r="F223" s="357"/>
      <c r="G223" s="357"/>
      <c r="H223" s="357"/>
      <c r="I223" s="357"/>
      <c r="J223" s="357" t="s">
        <v>1586</v>
      </c>
      <c r="K223" s="357"/>
      <c r="L223" s="357"/>
      <c r="M223" s="357"/>
      <c r="N223" s="357"/>
      <c r="O223" s="190"/>
      <c r="Q223" s="255"/>
      <c r="R223" s="359" t="str">
        <f>H123</f>
        <v>　</v>
      </c>
      <c r="S223" s="116"/>
      <c r="T223" s="116"/>
    </row>
    <row r="224" spans="2:20" ht="15" customHeight="1">
      <c r="B224" s="190"/>
      <c r="C224" s="190"/>
      <c r="D224" s="190"/>
      <c r="E224" s="190"/>
      <c r="F224" s="190"/>
      <c r="G224" s="190"/>
      <c r="H224" s="190"/>
      <c r="I224" s="190"/>
      <c r="J224" s="190"/>
      <c r="K224" s="190"/>
      <c r="L224" s="190"/>
      <c r="M224" s="190"/>
      <c r="N224" s="190"/>
      <c r="O224" s="190"/>
      <c r="P224" s="190"/>
      <c r="Q224" s="190"/>
      <c r="R224" s="190"/>
      <c r="S224" s="116"/>
      <c r="T224" s="116"/>
    </row>
    <row r="225" spans="2:20" ht="19.5" customHeight="1">
      <c r="B225" s="162"/>
      <c r="C225" s="162"/>
      <c r="D225" s="162"/>
      <c r="E225" s="162"/>
      <c r="F225" s="162"/>
      <c r="G225" s="162"/>
      <c r="H225" s="162"/>
      <c r="I225" s="162"/>
      <c r="J225" s="162"/>
      <c r="K225" s="162"/>
      <c r="L225" s="162"/>
      <c r="M225" s="162"/>
      <c r="N225" s="162"/>
      <c r="O225" s="162"/>
      <c r="P225" s="190"/>
      <c r="Q225" s="190"/>
      <c r="R225" s="190"/>
      <c r="S225" s="116"/>
      <c r="T225" s="116"/>
    </row>
    <row r="226" spans="2:20" ht="21.95" customHeight="1">
      <c r="B226" s="1215" t="s">
        <v>771</v>
      </c>
      <c r="C226" s="1215"/>
      <c r="D226" s="1215"/>
      <c r="E226" s="1215"/>
      <c r="F226" s="1215"/>
      <c r="G226" s="1215"/>
      <c r="H226" s="1215"/>
      <c r="I226" s="1215"/>
      <c r="J226" s="1215"/>
      <c r="K226" s="1215"/>
      <c r="L226" s="1215"/>
      <c r="M226" s="1215"/>
      <c r="N226" s="1215"/>
      <c r="O226" s="1215"/>
      <c r="P226" s="1215"/>
      <c r="Q226" s="1215"/>
      <c r="R226" s="1215"/>
      <c r="S226" s="116"/>
      <c r="T226" s="116"/>
    </row>
    <row r="227" spans="2:20" ht="15" customHeight="1">
      <c r="B227" s="162"/>
      <c r="C227" s="162"/>
      <c r="D227" s="360"/>
      <c r="E227" s="360"/>
      <c r="F227" s="361"/>
      <c r="G227" s="361"/>
      <c r="H227" s="361"/>
      <c r="I227" s="361"/>
      <c r="J227" s="361"/>
      <c r="K227" s="361"/>
      <c r="L227" s="361"/>
      <c r="M227" s="361"/>
      <c r="N227" s="361"/>
      <c r="O227" s="162"/>
      <c r="P227" s="190"/>
      <c r="Q227" s="190"/>
      <c r="R227" s="190"/>
      <c r="S227" s="116"/>
      <c r="T227" s="116"/>
    </row>
    <row r="228" spans="2:20" ht="15" customHeight="1">
      <c r="B228" s="162"/>
      <c r="C228" s="1221" t="s">
        <v>772</v>
      </c>
      <c r="D228" s="1222"/>
      <c r="E228" s="1223"/>
      <c r="F228" s="1221" t="s">
        <v>773</v>
      </c>
      <c r="G228" s="1222"/>
      <c r="H228" s="1222"/>
      <c r="I228" s="1222"/>
      <c r="J228" s="1222"/>
      <c r="K228" s="1222"/>
      <c r="L228" s="1223"/>
      <c r="M228" s="162"/>
      <c r="N228" s="162"/>
      <c r="O228" s="162"/>
      <c r="P228" s="190"/>
      <c r="Q228" s="190"/>
      <c r="R228" s="190"/>
      <c r="S228" s="116"/>
      <c r="T228" s="116"/>
    </row>
    <row r="229" spans="2:20" ht="15" customHeight="1">
      <c r="B229" s="162"/>
      <c r="C229" s="1224"/>
      <c r="D229" s="1225"/>
      <c r="E229" s="1226"/>
      <c r="F229" s="1224"/>
      <c r="G229" s="1225"/>
      <c r="H229" s="1225"/>
      <c r="I229" s="1225"/>
      <c r="J229" s="1225"/>
      <c r="K229" s="1225"/>
      <c r="L229" s="1226"/>
      <c r="M229" s="162"/>
      <c r="N229" s="162"/>
      <c r="O229" s="162"/>
      <c r="P229" s="190"/>
      <c r="Q229" s="190"/>
      <c r="R229" s="190"/>
      <c r="S229" s="116"/>
      <c r="T229" s="116"/>
    </row>
    <row r="230" spans="2:20" ht="15" customHeight="1">
      <c r="B230" s="162"/>
      <c r="C230" s="362"/>
      <c r="D230" s="372"/>
      <c r="E230" s="363"/>
      <c r="F230" s="362"/>
      <c r="G230" s="372"/>
      <c r="H230" s="372"/>
      <c r="I230" s="372"/>
      <c r="J230" s="372"/>
      <c r="K230" s="372"/>
      <c r="L230" s="363"/>
      <c r="M230" s="162"/>
      <c r="N230" s="162"/>
      <c r="O230" s="162"/>
      <c r="P230" s="190"/>
      <c r="Q230" s="190"/>
      <c r="R230" s="190"/>
      <c r="S230" s="116"/>
      <c r="T230" s="116"/>
    </row>
    <row r="231" spans="2:20" ht="15" customHeight="1">
      <c r="B231" s="162"/>
      <c r="C231" s="364"/>
      <c r="D231" s="300"/>
      <c r="E231" s="365"/>
      <c r="F231" s="364" t="s">
        <v>774</v>
      </c>
      <c r="G231" s="300"/>
      <c r="H231" s="300"/>
      <c r="I231" s="300"/>
      <c r="J231" s="300"/>
      <c r="K231" s="367"/>
      <c r="L231" s="365"/>
      <c r="M231" s="300"/>
      <c r="N231" s="300"/>
      <c r="O231" s="162"/>
      <c r="P231" s="190"/>
      <c r="Q231" s="190"/>
      <c r="R231" s="190"/>
      <c r="S231" s="116"/>
      <c r="T231" s="116"/>
    </row>
    <row r="232" spans="2:20" ht="15" customHeight="1">
      <c r="B232" s="162"/>
      <c r="C232" s="364"/>
      <c r="D232" s="300"/>
      <c r="E232" s="365"/>
      <c r="F232" s="364"/>
      <c r="G232" s="300"/>
      <c r="H232" s="300"/>
      <c r="I232" s="300"/>
      <c r="J232" s="368"/>
      <c r="K232" s="367"/>
      <c r="L232" s="365"/>
      <c r="M232" s="300"/>
      <c r="N232" s="300"/>
      <c r="O232" s="162"/>
      <c r="P232" s="190"/>
      <c r="Q232" s="190"/>
      <c r="R232" s="190"/>
      <c r="S232" s="116"/>
      <c r="T232" s="116"/>
    </row>
    <row r="233" spans="2:20" ht="15" customHeight="1">
      <c r="B233" s="162"/>
      <c r="C233" s="369"/>
      <c r="D233" s="300"/>
      <c r="E233" s="365"/>
      <c r="F233" s="364" t="s">
        <v>775</v>
      </c>
      <c r="G233" s="300"/>
      <c r="H233" s="300"/>
      <c r="I233" s="368"/>
      <c r="J233" s="368"/>
      <c r="K233" s="367"/>
      <c r="L233" s="365"/>
      <c r="M233" s="300"/>
      <c r="N233" s="300"/>
      <c r="O233" s="162"/>
      <c r="P233" s="190"/>
      <c r="Q233" s="190"/>
      <c r="R233" s="190"/>
      <c r="S233" s="116"/>
      <c r="T233" s="116"/>
    </row>
    <row r="234" spans="2:20" ht="15" customHeight="1">
      <c r="B234" s="162"/>
      <c r="C234" s="369"/>
      <c r="D234" s="1227" t="s">
        <v>856</v>
      </c>
      <c r="E234" s="365"/>
      <c r="F234" s="364"/>
      <c r="G234" s="300"/>
      <c r="H234" s="300"/>
      <c r="I234" s="368"/>
      <c r="J234" s="368"/>
      <c r="K234" s="367"/>
      <c r="L234" s="365"/>
      <c r="M234" s="300"/>
      <c r="N234" s="300"/>
      <c r="O234" s="162"/>
      <c r="P234" s="190"/>
      <c r="Q234" s="190"/>
      <c r="R234" s="190"/>
      <c r="S234" s="116"/>
      <c r="T234" s="116"/>
    </row>
    <row r="235" spans="2:20" ht="15" customHeight="1">
      <c r="B235" s="162"/>
      <c r="C235" s="371"/>
      <c r="D235" s="1228"/>
      <c r="E235" s="365"/>
      <c r="F235" s="543" t="s">
        <v>857</v>
      </c>
      <c r="G235" s="300"/>
      <c r="H235" s="300"/>
      <c r="I235" s="374"/>
      <c r="J235" s="368"/>
      <c r="K235" s="367"/>
      <c r="L235" s="365"/>
      <c r="M235" s="300"/>
      <c r="N235" s="300"/>
      <c r="O235" s="162"/>
      <c r="P235" s="190"/>
      <c r="Q235" s="190"/>
      <c r="R235" s="190"/>
      <c r="S235" s="116"/>
      <c r="T235" s="116"/>
    </row>
    <row r="236" spans="2:20" ht="15" customHeight="1">
      <c r="B236" s="162"/>
      <c r="C236" s="364"/>
      <c r="D236" s="1228"/>
      <c r="E236" s="365"/>
      <c r="F236" s="364"/>
      <c r="G236" s="300"/>
      <c r="H236" s="300"/>
      <c r="I236" s="368"/>
      <c r="J236" s="368"/>
      <c r="K236" s="367"/>
      <c r="L236" s="365"/>
      <c r="M236" s="300"/>
      <c r="N236" s="300"/>
      <c r="O236" s="162"/>
      <c r="P236" s="190"/>
      <c r="Q236" s="190"/>
      <c r="R236" s="190"/>
      <c r="S236" s="116"/>
      <c r="T236" s="116"/>
    </row>
    <row r="237" spans="2:20" ht="15" customHeight="1">
      <c r="B237" s="162"/>
      <c r="C237" s="369"/>
      <c r="D237" s="300"/>
      <c r="E237" s="365"/>
      <c r="F237" s="364" t="s">
        <v>858</v>
      </c>
      <c r="G237" s="300"/>
      <c r="H237" s="300"/>
      <c r="I237" s="368"/>
      <c r="J237" s="368"/>
      <c r="K237" s="367"/>
      <c r="L237" s="365"/>
      <c r="M237" s="300"/>
      <c r="N237" s="300"/>
      <c r="O237" s="162"/>
      <c r="P237" s="190"/>
      <c r="Q237" s="190"/>
      <c r="R237" s="190"/>
      <c r="S237" s="116"/>
      <c r="T237" s="116"/>
    </row>
    <row r="238" spans="2:20" ht="15" customHeight="1">
      <c r="B238" s="162"/>
      <c r="C238" s="369"/>
      <c r="D238" s="300"/>
      <c r="E238" s="365"/>
      <c r="F238" s="364"/>
      <c r="G238" s="300"/>
      <c r="H238" s="300"/>
      <c r="I238" s="368"/>
      <c r="J238" s="368"/>
      <c r="K238" s="367"/>
      <c r="L238" s="365"/>
      <c r="M238" s="300"/>
      <c r="N238" s="300"/>
      <c r="O238" s="162"/>
      <c r="P238" s="190"/>
      <c r="Q238" s="190"/>
      <c r="R238" s="190"/>
      <c r="S238" s="116"/>
      <c r="T238" s="116"/>
    </row>
    <row r="239" spans="2:20" ht="15" customHeight="1">
      <c r="B239" s="162"/>
      <c r="C239" s="369"/>
      <c r="D239" s="300"/>
      <c r="E239" s="365"/>
      <c r="F239" s="364" t="s">
        <v>859</v>
      </c>
      <c r="G239" s="300"/>
      <c r="H239" s="300"/>
      <c r="I239" s="368"/>
      <c r="J239" s="368"/>
      <c r="K239" s="367"/>
      <c r="L239" s="365"/>
      <c r="M239" s="300"/>
      <c r="N239" s="300"/>
      <c r="O239" s="162"/>
      <c r="P239" s="357"/>
      <c r="Q239" s="357"/>
      <c r="R239" s="190"/>
      <c r="S239" s="116"/>
      <c r="T239" s="116"/>
    </row>
    <row r="240" spans="2:20" ht="15" customHeight="1">
      <c r="B240" s="162"/>
      <c r="C240" s="375"/>
      <c r="D240" s="376"/>
      <c r="E240" s="377"/>
      <c r="F240" s="375"/>
      <c r="G240" s="376"/>
      <c r="H240" s="376"/>
      <c r="I240" s="376"/>
      <c r="J240" s="376"/>
      <c r="K240" s="378"/>
      <c r="L240" s="377"/>
      <c r="M240" s="300"/>
      <c r="N240" s="300"/>
      <c r="O240" s="162"/>
      <c r="P240" s="357"/>
      <c r="Q240" s="357"/>
      <c r="R240" s="190"/>
      <c r="S240" s="116"/>
      <c r="T240" s="116"/>
    </row>
    <row r="241" spans="2:20" ht="15" customHeight="1">
      <c r="B241" s="190"/>
      <c r="C241" s="190"/>
      <c r="D241" s="357"/>
      <c r="E241" s="357"/>
      <c r="F241" s="357"/>
      <c r="G241" s="357"/>
      <c r="H241" s="357"/>
      <c r="I241" s="357"/>
      <c r="J241" s="357"/>
      <c r="K241" s="357"/>
      <c r="L241" s="357"/>
      <c r="M241" s="357"/>
      <c r="N241" s="357"/>
      <c r="O241" s="357"/>
      <c r="P241" s="357"/>
      <c r="Q241" s="357"/>
      <c r="R241" s="190"/>
      <c r="S241" s="116"/>
      <c r="T241" s="116"/>
    </row>
    <row r="242" spans="2:20" ht="15" customHeight="1">
      <c r="B242" s="190"/>
      <c r="C242" s="190" t="s">
        <v>860</v>
      </c>
      <c r="D242" s="357"/>
      <c r="E242" s="357"/>
      <c r="F242" s="357"/>
      <c r="G242" s="357"/>
      <c r="H242" s="357"/>
      <c r="I242" s="357"/>
      <c r="J242" s="357"/>
      <c r="K242" s="357"/>
      <c r="L242" s="357"/>
      <c r="M242" s="357"/>
      <c r="N242" s="357"/>
      <c r="O242" s="357"/>
      <c r="P242" s="357"/>
      <c r="Q242" s="357"/>
      <c r="R242" s="190"/>
      <c r="S242" s="116"/>
      <c r="T242" s="116"/>
    </row>
    <row r="243" spans="2:20" ht="15" customHeight="1">
      <c r="B243" s="190"/>
      <c r="C243" s="190"/>
      <c r="D243" s="357"/>
      <c r="E243" s="357"/>
      <c r="F243" s="357"/>
      <c r="G243" s="357"/>
      <c r="H243" s="357"/>
      <c r="I243" s="357"/>
      <c r="J243" s="357"/>
      <c r="K243" s="357"/>
      <c r="L243" s="357"/>
      <c r="M243" s="357"/>
      <c r="N243" s="357"/>
      <c r="O243" s="357"/>
      <c r="P243" s="357"/>
      <c r="Q243" s="357"/>
      <c r="R243" s="190"/>
      <c r="S243" s="116"/>
      <c r="T243" s="116"/>
    </row>
    <row r="244" spans="2:20" ht="15" customHeight="1">
      <c r="B244" s="190"/>
      <c r="C244" s="190"/>
      <c r="D244" s="259"/>
      <c r="E244" s="1722" t="str">
        <f>IF(ISBLANK('02入力票（その２）'!$G$168),"年　　　月　　　日",'02入力票（その２）'!$G$168)</f>
        <v>年　　　月　　　日</v>
      </c>
      <c r="F244" s="1722"/>
      <c r="G244" s="1722"/>
      <c r="H244" s="190"/>
      <c r="I244" s="190"/>
      <c r="J244" s="190"/>
      <c r="K244" s="190"/>
      <c r="L244" s="190"/>
      <c r="M244" s="190"/>
      <c r="N244" s="190"/>
      <c r="O244" s="190"/>
      <c r="P244" s="190"/>
      <c r="Q244" s="190"/>
      <c r="R244" s="190"/>
      <c r="S244" s="116"/>
      <c r="T244" s="116"/>
    </row>
    <row r="245" spans="2:20" ht="15" customHeight="1">
      <c r="B245" s="190"/>
      <c r="C245" s="190"/>
      <c r="D245" s="190"/>
      <c r="E245" s="190"/>
      <c r="F245" s="190"/>
      <c r="G245" s="190"/>
      <c r="H245" s="190"/>
      <c r="I245" s="190"/>
      <c r="J245" s="190"/>
      <c r="K245" s="190"/>
      <c r="L245" s="190"/>
      <c r="M245" s="190"/>
      <c r="N245" s="190"/>
      <c r="O245" s="190"/>
      <c r="P245" s="190"/>
      <c r="Q245" s="190"/>
      <c r="R245" s="190"/>
      <c r="S245" s="116"/>
      <c r="T245" s="116"/>
    </row>
    <row r="246" spans="2:20" ht="29.25" customHeight="1">
      <c r="B246" s="190"/>
      <c r="C246" s="544"/>
      <c r="D246" s="1217" t="str">
        <f>VLOOKUP($H$123,$C$279:$D$291,2,FALSE)</f>
        <v>　</v>
      </c>
      <c r="E246" s="1218"/>
      <c r="F246" s="1218"/>
      <c r="G246" s="1218"/>
      <c r="H246" s="1218"/>
      <c r="I246" s="1218"/>
      <c r="J246" s="254" t="s">
        <v>679</v>
      </c>
      <c r="K246" s="190"/>
      <c r="L246" s="190"/>
      <c r="M246" s="190"/>
      <c r="N246" s="190"/>
      <c r="O246" s="190"/>
      <c r="P246" s="190"/>
      <c r="Q246" s="190"/>
      <c r="R246" s="190"/>
      <c r="S246" s="116"/>
      <c r="T246" s="116"/>
    </row>
    <row r="247" spans="2:20" ht="15" customHeight="1">
      <c r="B247" s="190"/>
      <c r="C247" s="190"/>
      <c r="D247" s="190"/>
      <c r="E247" s="190"/>
      <c r="F247" s="190"/>
      <c r="G247" s="190"/>
      <c r="H247" s="190"/>
      <c r="I247" s="190"/>
      <c r="J247" s="190"/>
      <c r="K247" s="190"/>
      <c r="L247" s="190"/>
      <c r="M247" s="190"/>
      <c r="N247" s="190"/>
      <c r="O247" s="190"/>
      <c r="P247" s="190"/>
      <c r="Q247" s="190"/>
      <c r="R247" s="190"/>
      <c r="S247" s="116"/>
      <c r="T247" s="116"/>
    </row>
    <row r="248" spans="2:20" ht="15" customHeight="1">
      <c r="B248" s="190"/>
      <c r="C248" s="190"/>
      <c r="D248" s="190"/>
      <c r="E248" s="190"/>
      <c r="F248" s="267"/>
      <c r="G248" s="1098" t="s">
        <v>44</v>
      </c>
      <c r="H248" s="1098"/>
      <c r="I248" s="256"/>
      <c r="J248" s="252" t="str">
        <f>CONCATENATE(G134,"　",M134)</f>
        <v>※　選択してください。　</v>
      </c>
      <c r="K248" s="252"/>
      <c r="L248" s="252"/>
      <c r="M248" s="252"/>
      <c r="N248" s="252"/>
      <c r="O248" s="252"/>
      <c r="P248" s="252"/>
      <c r="Q248" s="190"/>
      <c r="R248" s="190"/>
      <c r="S248" s="116"/>
      <c r="T248" s="116"/>
    </row>
    <row r="249" spans="2:20" ht="15" customHeight="1">
      <c r="B249" s="190"/>
      <c r="C249" s="190"/>
      <c r="D249" s="190"/>
      <c r="E249" s="190"/>
      <c r="F249" s="267"/>
      <c r="G249" s="252"/>
      <c r="H249" s="252"/>
      <c r="I249" s="190"/>
      <c r="J249" s="252"/>
      <c r="K249" s="252"/>
      <c r="L249" s="252"/>
      <c r="M249" s="252"/>
      <c r="N249" s="252"/>
      <c r="O249" s="252"/>
      <c r="P249" s="252"/>
      <c r="Q249" s="190"/>
      <c r="R249" s="190"/>
      <c r="S249" s="116"/>
      <c r="T249" s="116"/>
    </row>
    <row r="250" spans="2:20" ht="15" customHeight="1">
      <c r="B250" s="190"/>
      <c r="C250" s="190"/>
      <c r="D250" s="190"/>
      <c r="E250" s="190"/>
      <c r="F250" s="267"/>
      <c r="G250" s="1098" t="s">
        <v>611</v>
      </c>
      <c r="H250" s="1098"/>
      <c r="I250" s="190"/>
      <c r="J250" s="252" t="str">
        <f>G137</f>
        <v/>
      </c>
      <c r="K250" s="252"/>
      <c r="L250" s="252"/>
      <c r="M250" s="252"/>
      <c r="N250" s="252"/>
      <c r="O250" s="252"/>
      <c r="P250" s="252"/>
      <c r="Q250" s="190"/>
      <c r="R250" s="190"/>
      <c r="S250" s="116"/>
      <c r="T250" s="116"/>
    </row>
    <row r="251" spans="2:20" ht="15" customHeight="1">
      <c r="B251" s="190"/>
      <c r="C251" s="190"/>
      <c r="D251" s="190"/>
      <c r="E251" s="190"/>
      <c r="F251" s="267"/>
      <c r="G251" s="252"/>
      <c r="H251" s="252"/>
      <c r="I251" s="190"/>
      <c r="J251" s="252" t="str">
        <f>G140</f>
        <v/>
      </c>
      <c r="K251" s="252"/>
      <c r="L251" s="252"/>
      <c r="M251" s="252"/>
      <c r="N251" s="252"/>
      <c r="O251" s="252"/>
      <c r="P251" s="252"/>
      <c r="Q251" s="190"/>
      <c r="R251" s="190"/>
      <c r="S251" s="116"/>
      <c r="T251" s="116"/>
    </row>
    <row r="252" spans="2:20" ht="15" customHeight="1">
      <c r="B252" s="190"/>
      <c r="C252" s="190"/>
      <c r="D252" s="190"/>
      <c r="E252" s="190"/>
      <c r="F252" s="267"/>
      <c r="G252" s="1098" t="s">
        <v>776</v>
      </c>
      <c r="H252" s="1098"/>
      <c r="I252" s="330"/>
      <c r="J252" s="252" t="str">
        <f>J140</f>
        <v/>
      </c>
      <c r="K252" s="252"/>
      <c r="L252" s="252"/>
      <c r="M252" s="252"/>
      <c r="N252" s="349" t="s">
        <v>777</v>
      </c>
      <c r="O252" s="252"/>
      <c r="Q252" s="190"/>
      <c r="R252" s="190"/>
      <c r="S252" s="116"/>
      <c r="T252" s="116"/>
    </row>
    <row r="253" spans="2:20" ht="15" customHeight="1">
      <c r="B253" s="190"/>
      <c r="C253" s="190"/>
      <c r="D253" s="190"/>
      <c r="E253" s="190"/>
      <c r="F253" s="190"/>
      <c r="G253" s="252"/>
      <c r="H253" s="252"/>
      <c r="I253" s="190"/>
      <c r="J253" s="252"/>
      <c r="K253" s="252"/>
      <c r="L253" s="252"/>
      <c r="M253" s="252"/>
      <c r="N253" s="252"/>
      <c r="O253" s="252"/>
      <c r="P253" s="190"/>
      <c r="Q253" s="190"/>
      <c r="R253" s="190"/>
      <c r="S253" s="116"/>
      <c r="T253" s="116"/>
    </row>
    <row r="254" spans="2:20" ht="15" customHeight="1">
      <c r="B254" s="190"/>
      <c r="C254" s="190"/>
      <c r="D254" s="190"/>
      <c r="E254" s="190"/>
      <c r="F254" s="190"/>
      <c r="G254" s="190"/>
      <c r="H254" s="190"/>
      <c r="I254" s="190"/>
      <c r="J254" s="190"/>
      <c r="K254" s="190"/>
      <c r="L254" s="190"/>
      <c r="M254" s="190"/>
      <c r="N254" s="190"/>
      <c r="O254" s="190"/>
      <c r="P254" s="190"/>
      <c r="Q254" s="190"/>
      <c r="R254" s="190"/>
      <c r="S254" s="116"/>
      <c r="T254" s="116"/>
    </row>
    <row r="255" spans="2:20" ht="15" customHeight="1">
      <c r="B255" s="190"/>
      <c r="C255" s="190"/>
      <c r="D255" s="190"/>
      <c r="E255" s="162" t="s">
        <v>778</v>
      </c>
      <c r="F255" s="190"/>
      <c r="G255" s="190"/>
      <c r="H255" s="190"/>
      <c r="I255" s="190"/>
      <c r="J255" s="190"/>
      <c r="K255" s="190"/>
      <c r="L255" s="190"/>
      <c r="M255" s="190"/>
      <c r="N255" s="190"/>
      <c r="O255" s="190"/>
      <c r="P255" s="190"/>
      <c r="Q255" s="190"/>
      <c r="R255" s="190"/>
      <c r="S255" s="116"/>
      <c r="T255" s="116"/>
    </row>
    <row r="256" spans="2:20" ht="15" customHeight="1">
      <c r="B256" s="190"/>
      <c r="C256" s="190"/>
      <c r="D256" s="190"/>
      <c r="E256" s="357" t="s">
        <v>779</v>
      </c>
      <c r="F256" s="190"/>
      <c r="G256" s="190"/>
      <c r="H256" s="190"/>
      <c r="I256" s="190"/>
      <c r="J256" s="190"/>
      <c r="K256" s="190"/>
      <c r="L256" s="190"/>
      <c r="M256" s="190"/>
      <c r="N256" s="190"/>
      <c r="O256" s="190"/>
      <c r="Q256" s="257"/>
      <c r="R256" s="359" t="str">
        <f>H123</f>
        <v>　</v>
      </c>
      <c r="S256" s="116"/>
      <c r="T256" s="116"/>
    </row>
    <row r="257" spans="2:20" ht="15" customHeight="1">
      <c r="B257" s="190"/>
      <c r="C257" s="190"/>
      <c r="D257" s="190"/>
      <c r="E257" s="357" t="s">
        <v>780</v>
      </c>
      <c r="F257" s="357"/>
      <c r="G257" s="357"/>
      <c r="H257" s="357"/>
      <c r="I257" s="357"/>
      <c r="J257" s="357"/>
      <c r="K257" s="357"/>
      <c r="L257" s="357"/>
      <c r="M257" s="190"/>
      <c r="N257" s="190"/>
      <c r="O257" s="190"/>
      <c r="P257" s="190"/>
      <c r="Q257" s="190"/>
      <c r="S257" s="116"/>
      <c r="T257" s="116"/>
    </row>
    <row r="258" spans="2:20" ht="19.5" customHeight="1">
      <c r="B258" s="162"/>
      <c r="C258" s="162"/>
      <c r="D258" s="162"/>
      <c r="E258" s="162"/>
      <c r="F258" s="162"/>
      <c r="G258" s="162"/>
      <c r="H258" s="162"/>
      <c r="I258" s="162"/>
      <c r="J258" s="162"/>
      <c r="K258" s="162"/>
      <c r="L258" s="162"/>
      <c r="M258" s="162"/>
      <c r="N258" s="162"/>
      <c r="O258" s="162"/>
      <c r="P258" s="190"/>
      <c r="Q258" s="190"/>
      <c r="R258" s="190"/>
      <c r="S258" s="116"/>
      <c r="T258" s="116"/>
    </row>
    <row r="259" spans="2:20" ht="19.5" customHeight="1">
      <c r="B259" s="162"/>
      <c r="C259" s="162"/>
      <c r="D259" s="162"/>
      <c r="E259" s="162"/>
      <c r="F259" s="162"/>
      <c r="G259" s="162"/>
      <c r="H259" s="162"/>
      <c r="I259" s="162"/>
      <c r="J259" s="162"/>
      <c r="K259" s="162"/>
      <c r="L259" s="162"/>
      <c r="M259" s="162"/>
      <c r="N259" s="162"/>
      <c r="O259" s="162"/>
      <c r="P259" s="190"/>
      <c r="Q259" s="190"/>
      <c r="R259" s="190"/>
      <c r="S259" s="116"/>
      <c r="T259" s="116"/>
    </row>
    <row r="260" spans="2:20" ht="21.95" customHeight="1">
      <c r="B260" s="1215" t="s">
        <v>2257</v>
      </c>
      <c r="C260" s="1215"/>
      <c r="D260" s="1215"/>
      <c r="E260" s="1215"/>
      <c r="F260" s="1215"/>
      <c r="G260" s="1215"/>
      <c r="H260" s="1215"/>
      <c r="I260" s="1215"/>
      <c r="J260" s="1215"/>
      <c r="K260" s="1215"/>
      <c r="L260" s="1215"/>
      <c r="M260" s="1215"/>
      <c r="N260" s="1215"/>
      <c r="O260" s="1215"/>
      <c r="P260" s="1215"/>
      <c r="Q260" s="1215"/>
      <c r="R260" s="1215"/>
      <c r="S260" s="116"/>
      <c r="T260" s="116"/>
    </row>
    <row r="261" spans="2:20" ht="15" customHeight="1">
      <c r="B261" s="162"/>
      <c r="C261" s="162"/>
      <c r="D261" s="360"/>
      <c r="E261" s="360"/>
      <c r="F261" s="361"/>
      <c r="G261" s="361"/>
      <c r="H261" s="361"/>
      <c r="I261" s="361"/>
      <c r="J261" s="361"/>
      <c r="K261" s="361"/>
      <c r="L261" s="361"/>
      <c r="M261" s="361"/>
      <c r="N261" s="361"/>
      <c r="O261" s="162"/>
      <c r="P261" s="190"/>
      <c r="Q261" s="190"/>
      <c r="R261" s="190"/>
      <c r="S261" s="116"/>
      <c r="T261" s="116"/>
    </row>
    <row r="262" spans="2:20" ht="15" customHeight="1">
      <c r="B262" s="190"/>
      <c r="C262" s="190"/>
      <c r="D262" s="357"/>
      <c r="E262" s="357"/>
      <c r="F262" s="357"/>
      <c r="G262" s="357"/>
      <c r="H262" s="357"/>
      <c r="I262" s="357"/>
      <c r="J262" s="357"/>
      <c r="K262" s="357"/>
      <c r="L262" s="357"/>
      <c r="M262" s="357"/>
      <c r="N262" s="357"/>
      <c r="O262" s="357"/>
      <c r="P262" s="357"/>
      <c r="Q262" s="357"/>
      <c r="R262" s="190"/>
      <c r="S262" s="116"/>
      <c r="T262" s="116"/>
    </row>
    <row r="263" spans="2:20" ht="15" customHeight="1">
      <c r="B263" s="190"/>
      <c r="C263" s="664" t="s">
        <v>2623</v>
      </c>
      <c r="D263" s="357"/>
      <c r="E263" s="357"/>
      <c r="F263" s="357"/>
      <c r="G263" s="357"/>
      <c r="H263" s="357"/>
      <c r="I263" s="357"/>
      <c r="J263" s="357"/>
      <c r="K263" s="357"/>
      <c r="L263" s="357"/>
      <c r="M263" s="357"/>
      <c r="N263" s="357"/>
      <c r="O263" s="357"/>
      <c r="P263" s="357"/>
      <c r="Q263" s="357"/>
      <c r="R263" s="190"/>
      <c r="S263" s="116"/>
      <c r="T263" s="116"/>
    </row>
    <row r="264" spans="2:20" ht="15" customHeight="1">
      <c r="B264" s="190"/>
      <c r="C264" s="664" t="s">
        <v>2255</v>
      </c>
      <c r="D264" s="357"/>
      <c r="E264" s="357"/>
      <c r="F264" s="357"/>
      <c r="G264" s="357"/>
      <c r="H264" s="357"/>
      <c r="I264" s="357"/>
      <c r="J264" s="357"/>
      <c r="K264" s="357"/>
      <c r="L264" s="357"/>
      <c r="M264" s="357"/>
      <c r="N264" s="357"/>
      <c r="O264" s="357"/>
      <c r="P264" s="357"/>
      <c r="Q264" s="357"/>
      <c r="R264" s="190"/>
      <c r="S264" s="116"/>
      <c r="T264" s="116"/>
    </row>
    <row r="265" spans="2:20" ht="15" customHeight="1">
      <c r="B265" s="190"/>
      <c r="C265" s="664"/>
      <c r="D265" s="357"/>
      <c r="E265" s="357"/>
      <c r="F265" s="357"/>
      <c r="G265" s="357"/>
      <c r="H265" s="357"/>
      <c r="I265" s="357"/>
      <c r="J265" s="357"/>
      <c r="K265" s="357"/>
      <c r="L265" s="357"/>
      <c r="M265" s="357"/>
      <c r="N265" s="357"/>
      <c r="O265" s="357"/>
      <c r="P265" s="357"/>
      <c r="Q265" s="357"/>
      <c r="R265" s="190"/>
      <c r="S265" s="116"/>
      <c r="T265" s="116"/>
    </row>
    <row r="266" spans="2:20" ht="15" customHeight="1">
      <c r="B266" s="190"/>
      <c r="C266" s="664"/>
      <c r="D266" s="357"/>
      <c r="E266" s="357"/>
      <c r="F266" s="357"/>
      <c r="G266" s="357"/>
      <c r="H266" s="357"/>
      <c r="I266" s="357"/>
      <c r="J266" s="357"/>
      <c r="K266" s="357"/>
      <c r="L266" s="357"/>
      <c r="M266" s="357"/>
      <c r="N266" s="357"/>
      <c r="O266" s="357"/>
      <c r="P266" s="357"/>
      <c r="Q266" s="357"/>
      <c r="R266" s="190"/>
      <c r="S266" s="116"/>
      <c r="T266" s="116"/>
    </row>
    <row r="267" spans="2:20" ht="15" customHeight="1">
      <c r="B267" s="190"/>
      <c r="C267" s="190"/>
      <c r="D267" s="649"/>
      <c r="E267" s="1722" t="str">
        <f>IF(ISBLANK('02入力票（その２）'!$G$168),"年　　　月　　　日",'02入力票（その２）'!$G$168)</f>
        <v>年　　　月　　　日</v>
      </c>
      <c r="F267" s="1722"/>
      <c r="G267" s="1722"/>
      <c r="H267" s="190"/>
      <c r="I267" s="190"/>
      <c r="J267" s="190"/>
      <c r="K267" s="190"/>
      <c r="L267" s="190"/>
      <c r="M267" s="190"/>
      <c r="N267" s="190"/>
      <c r="O267" s="190"/>
      <c r="P267" s="190"/>
      <c r="Q267" s="190"/>
      <c r="R267" s="190"/>
      <c r="S267" s="116"/>
      <c r="T267" s="116"/>
    </row>
    <row r="268" spans="2:20" ht="15" customHeight="1">
      <c r="B268" s="190"/>
      <c r="C268" s="190"/>
      <c r="D268" s="190"/>
      <c r="E268" s="190"/>
      <c r="F268" s="190"/>
      <c r="G268" s="190"/>
      <c r="H268" s="190"/>
      <c r="I268" s="190"/>
      <c r="J268" s="190"/>
      <c r="K268" s="190"/>
      <c r="L268" s="190"/>
      <c r="M268" s="190"/>
      <c r="N268" s="190"/>
      <c r="O268" s="190"/>
      <c r="P268" s="190"/>
      <c r="Q268" s="190"/>
      <c r="R268" s="190"/>
      <c r="S268" s="116"/>
      <c r="T268" s="116"/>
    </row>
    <row r="269" spans="2:20" ht="29.25" customHeight="1">
      <c r="B269" s="190"/>
      <c r="C269" s="544"/>
      <c r="D269" s="1217" t="str">
        <f>VLOOKUP($H$123,$C$279:$D$291,2,FALSE)</f>
        <v>　</v>
      </c>
      <c r="E269" s="1218"/>
      <c r="F269" s="1218"/>
      <c r="G269" s="1218"/>
      <c r="H269" s="1218"/>
      <c r="I269" s="1218"/>
      <c r="J269" s="648" t="s">
        <v>679</v>
      </c>
      <c r="K269" s="190"/>
      <c r="L269" s="190"/>
      <c r="M269" s="190"/>
      <c r="N269" s="190"/>
      <c r="O269" s="190"/>
      <c r="P269" s="190"/>
      <c r="Q269" s="190"/>
      <c r="R269" s="190"/>
      <c r="S269" s="116"/>
      <c r="T269" s="116"/>
    </row>
    <row r="270" spans="2:20" ht="15" customHeight="1">
      <c r="B270" s="190"/>
      <c r="C270" s="190"/>
      <c r="D270" s="190"/>
      <c r="E270" s="190"/>
      <c r="F270" s="190"/>
      <c r="G270" s="190"/>
      <c r="H270" s="190"/>
      <c r="I270" s="190"/>
      <c r="J270" s="190"/>
      <c r="K270" s="190"/>
      <c r="L270" s="190"/>
      <c r="M270" s="190"/>
      <c r="N270" s="190"/>
      <c r="O270" s="190"/>
      <c r="P270" s="190"/>
      <c r="Q270" s="190"/>
      <c r="R270" s="190"/>
      <c r="S270" s="116"/>
      <c r="T270" s="116"/>
    </row>
    <row r="271" spans="2:20" ht="15" customHeight="1">
      <c r="B271" s="190"/>
      <c r="C271" s="190"/>
      <c r="D271" s="190"/>
      <c r="E271" s="190"/>
      <c r="F271" s="645"/>
      <c r="G271" s="1098" t="s">
        <v>44</v>
      </c>
      <c r="H271" s="1098"/>
      <c r="I271" s="256"/>
      <c r="J271" s="252" t="str">
        <f>CONCATENATE(G134,"　",M134)</f>
        <v>※　選択してください。　</v>
      </c>
      <c r="K271" s="252"/>
      <c r="L271" s="252"/>
      <c r="M271" s="252"/>
      <c r="N271" s="252"/>
      <c r="O271" s="252"/>
      <c r="P271" s="252"/>
      <c r="Q271" s="190"/>
      <c r="R271" s="190"/>
      <c r="S271" s="116"/>
      <c r="T271" s="116"/>
    </row>
    <row r="272" spans="2:20" ht="15" customHeight="1">
      <c r="B272" s="190"/>
      <c r="C272" s="190"/>
      <c r="D272" s="190"/>
      <c r="E272" s="190"/>
      <c r="F272" s="645"/>
      <c r="G272" s="252"/>
      <c r="H272" s="252"/>
      <c r="I272" s="190"/>
      <c r="J272" s="252"/>
      <c r="K272" s="252"/>
      <c r="L272" s="252"/>
      <c r="M272" s="252"/>
      <c r="N272" s="252"/>
      <c r="O272" s="252"/>
      <c r="P272" s="252"/>
      <c r="Q272" s="190"/>
      <c r="R272" s="190"/>
      <c r="S272" s="116"/>
      <c r="T272" s="116"/>
    </row>
    <row r="273" spans="2:20" ht="15" customHeight="1">
      <c r="B273" s="190"/>
      <c r="C273" s="190"/>
      <c r="D273" s="190"/>
      <c r="E273" s="190"/>
      <c r="F273" s="645"/>
      <c r="G273" s="1098" t="s">
        <v>611</v>
      </c>
      <c r="H273" s="1098"/>
      <c r="I273" s="190"/>
      <c r="J273" s="252" t="str">
        <f>G137</f>
        <v/>
      </c>
      <c r="K273" s="252"/>
      <c r="L273" s="252"/>
      <c r="M273" s="252"/>
      <c r="N273" s="252"/>
      <c r="O273" s="252"/>
      <c r="P273" s="252"/>
      <c r="Q273" s="190"/>
      <c r="R273" s="190"/>
      <c r="S273" s="116"/>
      <c r="T273" s="116"/>
    </row>
    <row r="274" spans="2:20" ht="15" customHeight="1">
      <c r="B274" s="190"/>
      <c r="C274" s="190"/>
      <c r="D274" s="190"/>
      <c r="E274" s="190"/>
      <c r="F274" s="645"/>
      <c r="G274" s="252"/>
      <c r="H274" s="252"/>
      <c r="I274" s="190"/>
      <c r="J274" s="252" t="str">
        <f>G140</f>
        <v/>
      </c>
      <c r="K274" s="252"/>
      <c r="L274" s="252"/>
      <c r="M274" s="252"/>
      <c r="N274" s="252"/>
      <c r="O274" s="252"/>
      <c r="P274" s="252"/>
      <c r="Q274" s="190"/>
      <c r="R274" s="190"/>
      <c r="S274" s="116"/>
      <c r="T274" s="116"/>
    </row>
    <row r="275" spans="2:20" ht="15" customHeight="1">
      <c r="B275" s="190"/>
      <c r="C275" s="190"/>
      <c r="D275" s="190"/>
      <c r="E275" s="190"/>
      <c r="F275" s="645"/>
      <c r="G275" s="1098" t="s">
        <v>776</v>
      </c>
      <c r="H275" s="1098"/>
      <c r="I275" s="650"/>
      <c r="J275" s="252" t="str">
        <f>J140</f>
        <v/>
      </c>
      <c r="K275" s="252"/>
      <c r="L275" s="252"/>
      <c r="M275" s="252"/>
      <c r="N275" s="647" t="s">
        <v>777</v>
      </c>
      <c r="O275" s="252"/>
      <c r="Q275" s="190"/>
      <c r="R275" s="190"/>
      <c r="S275" s="116"/>
      <c r="T275" s="116"/>
    </row>
    <row r="276" spans="2:20" ht="15" customHeight="1">
      <c r="B276" s="190"/>
      <c r="C276" s="190"/>
      <c r="D276" s="190"/>
      <c r="E276" s="190"/>
      <c r="F276" s="190"/>
      <c r="G276" s="252"/>
      <c r="H276" s="252"/>
      <c r="I276" s="190"/>
      <c r="J276" s="252"/>
      <c r="K276" s="252"/>
      <c r="L276" s="252"/>
      <c r="M276" s="252"/>
      <c r="N276" s="252"/>
      <c r="O276" s="252"/>
      <c r="P276" s="190"/>
      <c r="Q276" s="190"/>
      <c r="R276" s="190"/>
      <c r="S276" s="116"/>
      <c r="T276" s="116"/>
    </row>
    <row r="277" spans="2:20">
      <c r="B277" s="190"/>
      <c r="C277" s="190"/>
      <c r="D277" s="190"/>
      <c r="E277" s="190"/>
      <c r="F277" s="190"/>
      <c r="G277" s="190"/>
      <c r="H277" s="190"/>
      <c r="I277" s="190"/>
      <c r="J277" s="190"/>
      <c r="K277" s="190"/>
      <c r="L277" s="190"/>
      <c r="M277" s="190"/>
      <c r="N277" s="190"/>
      <c r="O277" s="190"/>
      <c r="P277" s="190"/>
      <c r="Q277" s="190"/>
      <c r="R277" s="190"/>
      <c r="S277" s="116"/>
      <c r="T277" s="116"/>
    </row>
    <row r="278" spans="2:20">
      <c r="B278" s="190" t="s">
        <v>781</v>
      </c>
      <c r="C278" s="190"/>
      <c r="D278" s="190"/>
      <c r="E278" s="190"/>
      <c r="F278" s="190"/>
      <c r="G278" s="190"/>
      <c r="H278" s="190"/>
      <c r="I278" s="190"/>
      <c r="J278" s="190"/>
      <c r="K278" s="190"/>
      <c r="L278" s="190"/>
      <c r="M278" s="190"/>
      <c r="N278" s="190"/>
      <c r="O278" s="190"/>
      <c r="P278" s="190"/>
      <c r="Q278" s="190"/>
      <c r="R278" s="190"/>
      <c r="S278" s="116"/>
      <c r="T278" s="116"/>
    </row>
    <row r="279" spans="2:20">
      <c r="B279" s="190"/>
      <c r="C279" s="190" t="s">
        <v>1587</v>
      </c>
      <c r="D279" s="190" t="s">
        <v>1587</v>
      </c>
      <c r="E279" s="190"/>
      <c r="F279" s="190"/>
      <c r="G279" s="190"/>
      <c r="H279" s="190"/>
      <c r="I279" s="190"/>
      <c r="J279" s="190"/>
      <c r="K279" s="190"/>
      <c r="L279" s="190"/>
      <c r="M279" s="190"/>
      <c r="N279" s="190"/>
      <c r="O279" s="190"/>
      <c r="P279" s="190"/>
      <c r="Q279" s="190"/>
      <c r="R279" s="190"/>
      <c r="S279" s="116"/>
      <c r="T279" s="116"/>
    </row>
    <row r="280" spans="2:20">
      <c r="B280" s="190"/>
      <c r="C280" s="545" t="s">
        <v>167</v>
      </c>
      <c r="D280" s="382" t="s">
        <v>782</v>
      </c>
      <c r="E280" s="190"/>
      <c r="F280" s="190"/>
      <c r="G280" s="190"/>
      <c r="H280" s="190"/>
      <c r="I280" s="190"/>
      <c r="J280" s="190"/>
      <c r="K280" s="190"/>
      <c r="L280" s="190"/>
      <c r="M280" s="190"/>
      <c r="N280" s="190"/>
      <c r="O280" s="190"/>
      <c r="P280" s="190"/>
      <c r="Q280" s="190"/>
      <c r="R280" s="190"/>
      <c r="S280" s="116"/>
      <c r="T280" s="116"/>
    </row>
    <row r="281" spans="2:20">
      <c r="B281" s="190"/>
      <c r="C281" s="545" t="s">
        <v>171</v>
      </c>
      <c r="D281" s="382" t="s">
        <v>783</v>
      </c>
      <c r="E281" s="190"/>
      <c r="F281" s="190"/>
      <c r="G281" s="190"/>
      <c r="H281" s="190"/>
      <c r="I281" s="190"/>
      <c r="J281" s="190"/>
      <c r="K281" s="190"/>
      <c r="L281" s="190"/>
      <c r="M281" s="190"/>
      <c r="N281" s="190"/>
      <c r="O281" s="190"/>
      <c r="P281" s="190"/>
      <c r="Q281" s="190"/>
      <c r="R281" s="190"/>
      <c r="S281" s="116"/>
      <c r="T281" s="116"/>
    </row>
    <row r="282" spans="2:20">
      <c r="B282" s="190"/>
      <c r="C282" s="545" t="s">
        <v>560</v>
      </c>
      <c r="D282" s="382" t="s">
        <v>784</v>
      </c>
      <c r="E282" s="190"/>
      <c r="F282" s="190"/>
      <c r="G282" s="190"/>
      <c r="H282" s="190"/>
      <c r="I282" s="190"/>
      <c r="J282" s="190"/>
      <c r="K282" s="190"/>
      <c r="L282" s="190"/>
      <c r="M282" s="190"/>
      <c r="N282" s="190"/>
      <c r="O282" s="190"/>
      <c r="P282" s="190"/>
      <c r="Q282" s="190"/>
      <c r="R282" s="190"/>
      <c r="S282" s="116"/>
      <c r="T282" s="116"/>
    </row>
    <row r="283" spans="2:20">
      <c r="B283" s="190"/>
      <c r="C283" s="545" t="s">
        <v>785</v>
      </c>
      <c r="D283" s="382" t="s">
        <v>786</v>
      </c>
      <c r="E283" s="190"/>
      <c r="F283" s="190"/>
      <c r="G283" s="190"/>
      <c r="H283" s="190"/>
      <c r="I283" s="190"/>
      <c r="J283" s="190"/>
      <c r="K283" s="190"/>
      <c r="L283" s="190"/>
      <c r="M283" s="190"/>
      <c r="N283" s="190"/>
      <c r="O283" s="190"/>
      <c r="P283" s="190"/>
      <c r="Q283" s="190"/>
      <c r="R283" s="190"/>
      <c r="S283" s="116"/>
      <c r="T283" s="116"/>
    </row>
    <row r="284" spans="2:20">
      <c r="B284" s="190"/>
      <c r="C284" s="545" t="s">
        <v>180</v>
      </c>
      <c r="D284" s="382" t="s">
        <v>787</v>
      </c>
      <c r="E284" s="190"/>
      <c r="F284" s="190"/>
      <c r="G284" s="190"/>
      <c r="H284" s="190"/>
      <c r="I284" s="190"/>
      <c r="J284" s="190"/>
      <c r="K284" s="190"/>
      <c r="L284" s="190"/>
      <c r="M284" s="190"/>
      <c r="N284" s="190"/>
      <c r="O284" s="190"/>
      <c r="P284" s="190"/>
      <c r="Q284" s="190"/>
      <c r="R284" s="190"/>
      <c r="S284" s="116"/>
      <c r="T284" s="116"/>
    </row>
    <row r="285" spans="2:20">
      <c r="B285" s="190"/>
      <c r="C285" s="545" t="s">
        <v>568</v>
      </c>
      <c r="D285" s="382" t="s">
        <v>788</v>
      </c>
      <c r="E285" s="190"/>
      <c r="F285" s="190"/>
      <c r="G285" s="190"/>
      <c r="H285" s="190"/>
      <c r="I285" s="190"/>
      <c r="J285" s="190"/>
      <c r="K285" s="190"/>
      <c r="L285" s="190"/>
      <c r="M285" s="190"/>
      <c r="N285" s="190"/>
      <c r="O285" s="190"/>
      <c r="P285" s="190"/>
      <c r="Q285" s="190"/>
      <c r="R285" s="190"/>
      <c r="S285" s="116"/>
      <c r="T285" s="116"/>
    </row>
    <row r="286" spans="2:20">
      <c r="B286" s="190"/>
      <c r="C286" s="545" t="s">
        <v>571</v>
      </c>
      <c r="D286" s="382" t="s">
        <v>789</v>
      </c>
      <c r="E286" s="190"/>
      <c r="F286" s="190"/>
      <c r="G286" s="190"/>
      <c r="H286" s="190"/>
      <c r="I286" s="190"/>
      <c r="J286" s="190"/>
      <c r="K286" s="190"/>
      <c r="L286" s="190"/>
      <c r="M286" s="190"/>
      <c r="N286" s="190"/>
      <c r="O286" s="190"/>
      <c r="P286" s="190"/>
      <c r="Q286" s="190"/>
      <c r="R286" s="190"/>
      <c r="S286" s="116"/>
      <c r="T286" s="116"/>
    </row>
    <row r="287" spans="2:20">
      <c r="B287" s="190"/>
      <c r="C287" s="545" t="s">
        <v>601</v>
      </c>
      <c r="D287" s="382" t="s">
        <v>790</v>
      </c>
      <c r="E287" s="190"/>
      <c r="F287" s="190"/>
      <c r="G287" s="190"/>
      <c r="H287" s="190"/>
      <c r="I287" s="190"/>
      <c r="J287" s="190"/>
      <c r="K287" s="190"/>
      <c r="L287" s="190"/>
      <c r="M287" s="190"/>
      <c r="N287" s="190"/>
      <c r="O287" s="190"/>
      <c r="P287" s="190"/>
      <c r="Q287" s="190"/>
      <c r="R287" s="190"/>
      <c r="S287" s="116"/>
      <c r="T287" s="116"/>
    </row>
    <row r="288" spans="2:20">
      <c r="B288" s="190"/>
      <c r="C288" s="545" t="s">
        <v>192</v>
      </c>
      <c r="D288" s="382" t="s">
        <v>791</v>
      </c>
      <c r="E288" s="190"/>
      <c r="F288" s="190"/>
      <c r="G288" s="190"/>
      <c r="H288" s="190"/>
      <c r="I288" s="190"/>
      <c r="J288" s="190"/>
      <c r="K288" s="190"/>
      <c r="L288" s="190"/>
      <c r="M288" s="190"/>
      <c r="N288" s="190"/>
      <c r="O288" s="190"/>
      <c r="P288" s="190"/>
      <c r="Q288" s="190"/>
      <c r="R288" s="190"/>
      <c r="S288" s="116"/>
      <c r="T288" s="116"/>
    </row>
    <row r="289" spans="2:20">
      <c r="B289" s="190"/>
      <c r="C289" s="545" t="s">
        <v>579</v>
      </c>
      <c r="D289" s="382" t="s">
        <v>792</v>
      </c>
      <c r="E289" s="190"/>
      <c r="F289" s="190"/>
      <c r="G289" s="190"/>
      <c r="H289" s="190"/>
      <c r="I289" s="190"/>
      <c r="J289" s="190"/>
      <c r="K289" s="190"/>
      <c r="L289" s="190"/>
      <c r="M289" s="190"/>
      <c r="N289" s="190"/>
      <c r="O289" s="190"/>
      <c r="P289" s="190"/>
      <c r="Q289" s="190"/>
      <c r="R289" s="190"/>
      <c r="S289" s="116"/>
      <c r="T289" s="116"/>
    </row>
    <row r="290" spans="2:20">
      <c r="B290" s="190"/>
      <c r="C290" s="545" t="s">
        <v>581</v>
      </c>
      <c r="D290" s="381" t="s">
        <v>793</v>
      </c>
      <c r="E290" s="190"/>
      <c r="F290" s="190"/>
      <c r="G290" s="190"/>
      <c r="H290" s="190"/>
      <c r="I290" s="190"/>
      <c r="J290" s="190"/>
      <c r="K290" s="190"/>
      <c r="L290" s="190"/>
      <c r="M290" s="190"/>
      <c r="N290" s="190"/>
      <c r="O290" s="190"/>
      <c r="P290" s="190"/>
      <c r="Q290" s="190"/>
      <c r="R290" s="190"/>
      <c r="S290" s="116"/>
      <c r="T290" s="116"/>
    </row>
    <row r="291" spans="2:20">
      <c r="B291" s="190"/>
      <c r="C291" s="545" t="s">
        <v>583</v>
      </c>
      <c r="D291" s="381" t="s">
        <v>794</v>
      </c>
      <c r="E291" s="190"/>
      <c r="F291" s="190"/>
      <c r="G291" s="190"/>
      <c r="H291" s="190"/>
      <c r="I291" s="190"/>
      <c r="J291" s="190"/>
      <c r="K291" s="190"/>
      <c r="L291" s="190"/>
      <c r="M291" s="190"/>
      <c r="N291" s="190"/>
      <c r="O291" s="190"/>
      <c r="P291" s="190"/>
      <c r="Q291" s="190"/>
      <c r="R291" s="190"/>
      <c r="S291" s="116"/>
      <c r="T291" s="116"/>
    </row>
    <row r="292" spans="2:20">
      <c r="B292" s="190"/>
      <c r="C292" s="190"/>
      <c r="D292" s="190"/>
      <c r="E292" s="190"/>
      <c r="F292" s="190"/>
      <c r="G292" s="190"/>
      <c r="H292" s="190"/>
      <c r="I292" s="190"/>
      <c r="J292" s="190"/>
      <c r="K292" s="190"/>
      <c r="L292" s="190"/>
      <c r="M292" s="190"/>
      <c r="N292" s="190"/>
      <c r="O292" s="190"/>
      <c r="P292" s="190"/>
      <c r="Q292" s="190"/>
      <c r="R292" s="190"/>
      <c r="S292" s="116"/>
      <c r="T292" s="116"/>
    </row>
    <row r="293" spans="2:20">
      <c r="B293" s="190"/>
      <c r="C293" s="190" t="s">
        <v>1587</v>
      </c>
      <c r="D293" s="190"/>
      <c r="E293" s="190"/>
      <c r="F293" s="190"/>
      <c r="G293" s="190"/>
      <c r="H293" s="190"/>
      <c r="I293" s="190"/>
      <c r="J293" s="190"/>
      <c r="K293" s="190"/>
      <c r="L293" s="190"/>
      <c r="M293" s="190"/>
      <c r="N293" s="190"/>
      <c r="O293" s="190"/>
      <c r="P293" s="190"/>
      <c r="Q293" s="190"/>
      <c r="R293" s="190"/>
      <c r="S293" s="116"/>
      <c r="T293" s="116"/>
    </row>
    <row r="294" spans="2:20">
      <c r="B294" s="190"/>
      <c r="C294" s="190" t="s">
        <v>1588</v>
      </c>
      <c r="D294" s="190"/>
      <c r="E294" s="190"/>
      <c r="F294" s="190"/>
      <c r="G294" s="190"/>
      <c r="H294" s="190"/>
      <c r="I294" s="190"/>
      <c r="J294" s="190"/>
      <c r="K294" s="190"/>
      <c r="L294" s="190"/>
      <c r="M294" s="190"/>
      <c r="N294" s="190"/>
      <c r="O294" s="190"/>
      <c r="P294" s="190"/>
      <c r="Q294" s="190"/>
      <c r="R294" s="190"/>
      <c r="S294" s="116"/>
      <c r="T294" s="116"/>
    </row>
    <row r="295" spans="2:20">
      <c r="B295" s="190"/>
      <c r="C295" s="190" t="s">
        <v>1589</v>
      </c>
      <c r="D295" s="190"/>
      <c r="E295" s="190"/>
      <c r="F295" s="190"/>
      <c r="G295" s="190"/>
      <c r="H295" s="190"/>
      <c r="I295" s="190"/>
      <c r="J295" s="190"/>
      <c r="K295" s="190"/>
      <c r="L295" s="190"/>
      <c r="M295" s="190"/>
      <c r="N295" s="190"/>
      <c r="O295" s="190"/>
      <c r="P295" s="190"/>
      <c r="Q295" s="190"/>
      <c r="R295" s="190"/>
      <c r="S295" s="116"/>
      <c r="T295" s="116"/>
    </row>
    <row r="296" spans="2:20">
      <c r="B296" s="190"/>
      <c r="C296" s="190" t="s">
        <v>1587</v>
      </c>
      <c r="D296" s="190"/>
      <c r="E296" s="190"/>
      <c r="F296" s="190"/>
      <c r="G296" s="190" t="s">
        <v>1590</v>
      </c>
      <c r="H296" s="190"/>
      <c r="I296" s="190"/>
      <c r="J296" s="190"/>
      <c r="K296" s="190"/>
      <c r="L296" s="190"/>
      <c r="M296" s="190" t="s">
        <v>1590</v>
      </c>
      <c r="N296" s="190"/>
      <c r="O296" s="190"/>
      <c r="P296" s="190"/>
      <c r="Q296" s="190"/>
      <c r="R296" s="190"/>
      <c r="S296" s="116"/>
      <c r="T296" s="116"/>
    </row>
    <row r="297" spans="2:20">
      <c r="B297" s="190"/>
      <c r="C297" s="258" t="s">
        <v>1591</v>
      </c>
      <c r="D297" s="258"/>
      <c r="E297" s="263" t="s">
        <v>1592</v>
      </c>
      <c r="F297" s="258"/>
      <c r="G297" s="263" t="str">
        <f t="shared" ref="G297:G360" si="5">CONCATENATE(C297,"　",E297)</f>
        <v>3101　文房具</v>
      </c>
      <c r="H297" s="190"/>
      <c r="I297" s="190"/>
      <c r="J297" s="258" t="s">
        <v>1593</v>
      </c>
      <c r="K297" s="190" t="s">
        <v>1594</v>
      </c>
      <c r="L297" s="190"/>
      <c r="M297" s="190" t="str">
        <f>CONCATENATE(J297,"　",K297)</f>
        <v>5601　建物清掃</v>
      </c>
      <c r="N297" s="190"/>
      <c r="O297" s="190"/>
      <c r="P297" s="190"/>
      <c r="Q297" s="190"/>
      <c r="R297" s="190"/>
      <c r="S297" s="116"/>
      <c r="T297" s="116"/>
    </row>
    <row r="298" spans="2:20">
      <c r="B298" s="190"/>
      <c r="C298" s="258" t="s">
        <v>1595</v>
      </c>
      <c r="D298" s="258"/>
      <c r="E298" s="263" t="s">
        <v>1596</v>
      </c>
      <c r="F298" s="190"/>
      <c r="G298" s="263" t="str">
        <f t="shared" si="5"/>
        <v>3102　パソコンサプライ用品</v>
      </c>
      <c r="H298" s="190"/>
      <c r="I298" s="190"/>
      <c r="J298" s="258" t="s">
        <v>1597</v>
      </c>
      <c r="K298" s="190" t="s">
        <v>1598</v>
      </c>
      <c r="L298" s="190"/>
      <c r="M298" s="190" t="str">
        <f t="shared" ref="M298:M344" si="6">CONCATENATE(J298,"　",K298)</f>
        <v>5602　受水槽、高架水槽、飲料水貯水槽清掃</v>
      </c>
      <c r="N298" s="190"/>
      <c r="O298" s="190"/>
      <c r="P298" s="190"/>
      <c r="Q298" s="190"/>
      <c r="R298" s="190"/>
      <c r="S298" s="116"/>
      <c r="T298" s="116"/>
    </row>
    <row r="299" spans="2:20">
      <c r="B299" s="190"/>
      <c r="C299" s="258" t="s">
        <v>1599</v>
      </c>
      <c r="D299" s="258"/>
      <c r="E299" s="263" t="s">
        <v>1600</v>
      </c>
      <c r="F299" s="190"/>
      <c r="G299" s="263" t="str">
        <f t="shared" si="5"/>
        <v>3103　印章</v>
      </c>
      <c r="H299" s="190"/>
      <c r="I299" s="190"/>
      <c r="J299" s="258" t="s">
        <v>1601</v>
      </c>
      <c r="K299" s="190" t="s">
        <v>1602</v>
      </c>
      <c r="L299" s="190"/>
      <c r="M299" s="190" t="str">
        <f t="shared" si="6"/>
        <v>5603　管清掃（管路調査、漏水調査、カメラ調査）</v>
      </c>
      <c r="N299" s="190"/>
      <c r="O299" s="190"/>
      <c r="P299" s="190"/>
      <c r="Q299" s="190"/>
      <c r="R299" s="190"/>
      <c r="S299" s="116"/>
      <c r="T299" s="116"/>
    </row>
    <row r="300" spans="2:20">
      <c r="B300" s="190"/>
      <c r="C300" s="258" t="s">
        <v>1603</v>
      </c>
      <c r="D300" s="258"/>
      <c r="E300" s="263" t="s">
        <v>1604</v>
      </c>
      <c r="F300" s="190"/>
      <c r="G300" s="263" t="str">
        <f t="shared" si="5"/>
        <v>3201　家具</v>
      </c>
      <c r="H300" s="190"/>
      <c r="I300" s="190"/>
      <c r="J300" s="258" t="s">
        <v>1605</v>
      </c>
      <c r="K300" s="190" t="s">
        <v>1606</v>
      </c>
      <c r="L300" s="190"/>
      <c r="M300" s="190" t="str">
        <f t="shared" si="6"/>
        <v>5604　浄化槽清掃</v>
      </c>
      <c r="N300" s="190"/>
      <c r="O300" s="190"/>
      <c r="P300" s="190"/>
      <c r="Q300" s="190"/>
      <c r="R300" s="190"/>
      <c r="S300" s="116"/>
      <c r="T300" s="116"/>
    </row>
    <row r="301" spans="2:20">
      <c r="B301" s="190"/>
      <c r="C301" s="258" t="s">
        <v>1607</v>
      </c>
      <c r="D301" s="258"/>
      <c r="E301" s="263" t="s">
        <v>1608</v>
      </c>
      <c r="F301" s="190"/>
      <c r="G301" s="263" t="str">
        <f t="shared" si="5"/>
        <v>3202　パソコン、周辺機器</v>
      </c>
      <c r="H301" s="190"/>
      <c r="I301" s="190"/>
      <c r="J301" s="258" t="s">
        <v>1609</v>
      </c>
      <c r="K301" s="190" t="s">
        <v>1610</v>
      </c>
      <c r="L301" s="190"/>
      <c r="M301" s="190" t="str">
        <f t="shared" si="6"/>
        <v>5605　害虫駆除</v>
      </c>
      <c r="N301" s="190"/>
      <c r="O301" s="190"/>
      <c r="P301" s="190"/>
      <c r="Q301" s="190"/>
      <c r="R301" s="190"/>
      <c r="S301" s="116"/>
      <c r="T301" s="116"/>
    </row>
    <row r="302" spans="2:20">
      <c r="B302" s="190"/>
      <c r="C302" s="258" t="s">
        <v>1611</v>
      </c>
      <c r="D302" s="258"/>
      <c r="E302" s="263" t="s">
        <v>1612</v>
      </c>
      <c r="F302" s="190"/>
      <c r="G302" s="263" t="str">
        <f t="shared" si="5"/>
        <v>3203　複写機・ファクシミリ</v>
      </c>
      <c r="H302" s="190"/>
      <c r="I302" s="190"/>
      <c r="J302" s="258" t="s">
        <v>1613</v>
      </c>
      <c r="K302" s="190" t="s">
        <v>1614</v>
      </c>
      <c r="L302" s="190"/>
      <c r="M302" s="190" t="str">
        <f t="shared" si="6"/>
        <v>5606　水質調査</v>
      </c>
      <c r="N302" s="190"/>
      <c r="O302" s="190"/>
      <c r="P302" s="190"/>
      <c r="Q302" s="190"/>
      <c r="R302" s="190"/>
      <c r="S302" s="116"/>
      <c r="T302" s="116"/>
    </row>
    <row r="303" spans="2:20">
      <c r="B303" s="190"/>
      <c r="C303" s="258" t="s">
        <v>1615</v>
      </c>
      <c r="D303" s="258"/>
      <c r="E303" s="263" t="s">
        <v>1616</v>
      </c>
      <c r="F303" s="190"/>
      <c r="G303" s="263" t="str">
        <f t="shared" si="5"/>
        <v>3204　応用機器</v>
      </c>
      <c r="H303" s="190"/>
      <c r="I303" s="190"/>
      <c r="J303" s="258" t="s">
        <v>1617</v>
      </c>
      <c r="K303" s="190" t="s">
        <v>1618</v>
      </c>
      <c r="L303" s="190"/>
      <c r="M303" s="190" t="str">
        <f t="shared" si="6"/>
        <v>5609　その他清掃</v>
      </c>
      <c r="N303" s="190"/>
      <c r="O303" s="190"/>
      <c r="P303" s="190"/>
      <c r="Q303" s="190"/>
      <c r="R303" s="190"/>
      <c r="S303" s="116"/>
      <c r="T303" s="116"/>
    </row>
    <row r="304" spans="2:20">
      <c r="B304" s="190"/>
      <c r="C304" s="258" t="s">
        <v>1619</v>
      </c>
      <c r="D304" s="258"/>
      <c r="E304" s="263" t="s">
        <v>1620</v>
      </c>
      <c r="F304" s="190"/>
      <c r="G304" s="263" t="str">
        <f t="shared" si="5"/>
        <v>3205　印刷機</v>
      </c>
      <c r="H304" s="190"/>
      <c r="I304" s="190"/>
      <c r="J304" s="258" t="s">
        <v>1621</v>
      </c>
      <c r="K304" s="190" t="s">
        <v>1622</v>
      </c>
      <c r="L304" s="190"/>
      <c r="M304" s="190" t="str">
        <f t="shared" si="6"/>
        <v>5701　除草・剪定</v>
      </c>
      <c r="N304" s="190"/>
      <c r="O304" s="190"/>
      <c r="P304" s="190"/>
      <c r="Q304" s="190"/>
      <c r="R304" s="190"/>
      <c r="S304" s="116"/>
      <c r="T304" s="116"/>
    </row>
    <row r="305" spans="2:20">
      <c r="B305" s="190"/>
      <c r="C305" s="258" t="s">
        <v>1623</v>
      </c>
      <c r="D305" s="258"/>
      <c r="E305" s="263" t="s">
        <v>1624</v>
      </c>
      <c r="F305" s="190"/>
      <c r="G305" s="263" t="str">
        <f t="shared" si="5"/>
        <v>3206　写真機</v>
      </c>
      <c r="H305" s="190"/>
      <c r="I305" s="190"/>
      <c r="J305" s="258" t="s">
        <v>1625</v>
      </c>
      <c r="K305" s="190" t="s">
        <v>1626</v>
      </c>
      <c r="L305" s="190"/>
      <c r="M305" s="190" t="str">
        <f t="shared" si="6"/>
        <v>5801　一般廃棄物収集運搬</v>
      </c>
      <c r="N305" s="190"/>
      <c r="O305" s="190"/>
      <c r="P305" s="190"/>
      <c r="Q305" s="190"/>
      <c r="R305" s="190"/>
      <c r="S305" s="116"/>
      <c r="T305" s="116"/>
    </row>
    <row r="306" spans="2:20">
      <c r="B306" s="190"/>
      <c r="C306" s="258" t="s">
        <v>1627</v>
      </c>
      <c r="D306" s="258"/>
      <c r="E306" s="263" t="s">
        <v>1628</v>
      </c>
      <c r="F306" s="190"/>
      <c r="G306" s="263" t="str">
        <f t="shared" si="5"/>
        <v>3207　映写機</v>
      </c>
      <c r="H306" s="190"/>
      <c r="I306" s="190"/>
      <c r="J306" s="258" t="s">
        <v>1629</v>
      </c>
      <c r="K306" s="190" t="s">
        <v>1630</v>
      </c>
      <c r="L306" s="190"/>
      <c r="M306" s="190" t="str">
        <f t="shared" si="6"/>
        <v>5802　一般廃棄物処分</v>
      </c>
      <c r="N306" s="190"/>
      <c r="O306" s="190"/>
      <c r="P306" s="190"/>
      <c r="Q306" s="190"/>
      <c r="R306" s="190"/>
      <c r="S306" s="116"/>
      <c r="T306" s="116"/>
    </row>
    <row r="307" spans="2:20">
      <c r="B307" s="190"/>
      <c r="C307" s="258" t="s">
        <v>1631</v>
      </c>
      <c r="D307" s="258"/>
      <c r="E307" s="263" t="s">
        <v>1632</v>
      </c>
      <c r="F307" s="190"/>
      <c r="G307" s="263" t="str">
        <f t="shared" si="5"/>
        <v>3301　図書</v>
      </c>
      <c r="H307" s="190"/>
      <c r="I307" s="190"/>
      <c r="J307" s="258" t="s">
        <v>1633</v>
      </c>
      <c r="K307" s="190" t="s">
        <v>1634</v>
      </c>
      <c r="L307" s="190"/>
      <c r="M307" s="190" t="str">
        <f t="shared" si="6"/>
        <v>5803　産業廃棄物収集運搬</v>
      </c>
      <c r="N307" s="190"/>
      <c r="O307" s="190"/>
      <c r="P307" s="190"/>
      <c r="Q307" s="190"/>
      <c r="R307" s="190"/>
      <c r="S307" s="116"/>
      <c r="T307" s="116"/>
    </row>
    <row r="308" spans="2:20">
      <c r="B308" s="190"/>
      <c r="C308" s="258" t="s">
        <v>1635</v>
      </c>
      <c r="D308" s="258"/>
      <c r="E308" s="263" t="s">
        <v>1636</v>
      </c>
      <c r="F308" s="190"/>
      <c r="G308" s="263" t="str">
        <f t="shared" si="5"/>
        <v>3302　図書館用品</v>
      </c>
      <c r="H308" s="190"/>
      <c r="I308" s="190"/>
      <c r="J308" s="258" t="s">
        <v>1637</v>
      </c>
      <c r="K308" s="190" t="s">
        <v>1638</v>
      </c>
      <c r="L308" s="190"/>
      <c r="M308" s="190" t="str">
        <f t="shared" si="6"/>
        <v>5804　産業廃棄物処分</v>
      </c>
      <c r="N308" s="190"/>
      <c r="O308" s="190"/>
      <c r="P308" s="190"/>
      <c r="Q308" s="190"/>
      <c r="R308" s="190"/>
      <c r="S308" s="116"/>
      <c r="T308" s="116"/>
    </row>
    <row r="309" spans="2:20">
      <c r="B309" s="190"/>
      <c r="C309" s="258" t="s">
        <v>1639</v>
      </c>
      <c r="D309" s="258"/>
      <c r="E309" s="263" t="s">
        <v>1640</v>
      </c>
      <c r="F309" s="190"/>
      <c r="G309" s="263" t="str">
        <f t="shared" si="5"/>
        <v>3401　楽器</v>
      </c>
      <c r="H309" s="190"/>
      <c r="I309" s="190"/>
      <c r="J309" s="258" t="s">
        <v>1641</v>
      </c>
      <c r="K309" s="190" t="s">
        <v>1642</v>
      </c>
      <c r="L309" s="190"/>
      <c r="M309" s="190" t="str">
        <f t="shared" si="6"/>
        <v>5901　建物総合管理</v>
      </c>
      <c r="N309" s="190"/>
      <c r="O309" s="190"/>
      <c r="P309" s="190"/>
      <c r="Q309" s="190"/>
      <c r="R309" s="190"/>
      <c r="S309" s="116"/>
      <c r="T309" s="116"/>
    </row>
    <row r="310" spans="2:20">
      <c r="B310" s="190"/>
      <c r="C310" s="258" t="s">
        <v>1643</v>
      </c>
      <c r="D310" s="258"/>
      <c r="E310" s="263" t="s">
        <v>1644</v>
      </c>
      <c r="F310" s="190"/>
      <c r="G310" s="263" t="str">
        <f t="shared" si="5"/>
        <v>3402　視聴覚機器</v>
      </c>
      <c r="H310" s="190"/>
      <c r="I310" s="190"/>
      <c r="J310" s="258" t="s">
        <v>1645</v>
      </c>
      <c r="K310" s="190" t="s">
        <v>1646</v>
      </c>
      <c r="L310" s="190"/>
      <c r="M310" s="190" t="str">
        <f t="shared" si="6"/>
        <v>5902　警備（常駐巡回警備）</v>
      </c>
      <c r="N310" s="190"/>
      <c r="O310" s="190"/>
      <c r="P310" s="190"/>
      <c r="Q310" s="190"/>
      <c r="R310" s="190"/>
      <c r="S310" s="116"/>
      <c r="T310" s="116"/>
    </row>
    <row r="311" spans="2:20">
      <c r="B311" s="190"/>
      <c r="C311" s="258" t="s">
        <v>1647</v>
      </c>
      <c r="D311" s="258"/>
      <c r="E311" s="263" t="s">
        <v>1648</v>
      </c>
      <c r="F311" s="190"/>
      <c r="G311" s="263" t="str">
        <f t="shared" si="5"/>
        <v>3403　幼稚園・保育園教材</v>
      </c>
      <c r="H311" s="190"/>
      <c r="I311" s="190"/>
      <c r="J311" s="258" t="s">
        <v>1649</v>
      </c>
      <c r="K311" s="190" t="s">
        <v>1650</v>
      </c>
      <c r="L311" s="190"/>
      <c r="M311" s="190" t="str">
        <f t="shared" si="6"/>
        <v>5903　警備（機械警備）</v>
      </c>
      <c r="N311" s="190"/>
      <c r="O311" s="190"/>
      <c r="P311" s="190"/>
      <c r="Q311" s="190"/>
      <c r="R311" s="190"/>
      <c r="S311" s="116"/>
      <c r="T311" s="116"/>
    </row>
    <row r="312" spans="2:20">
      <c r="B312" s="190"/>
      <c r="C312" s="258" t="s">
        <v>1651</v>
      </c>
      <c r="D312" s="258"/>
      <c r="E312" s="263" t="s">
        <v>1652</v>
      </c>
      <c r="F312" s="190"/>
      <c r="G312" s="263" t="str">
        <f t="shared" si="5"/>
        <v>3404　小学校・中学校用品</v>
      </c>
      <c r="H312" s="190"/>
      <c r="I312" s="190"/>
      <c r="J312" s="258" t="s">
        <v>1653</v>
      </c>
      <c r="K312" s="190" t="s">
        <v>1654</v>
      </c>
      <c r="L312" s="190"/>
      <c r="M312" s="190" t="str">
        <f t="shared" si="6"/>
        <v>6001　電気設備、自家用電気工作物</v>
      </c>
      <c r="N312" s="190"/>
      <c r="O312" s="190"/>
      <c r="P312" s="190"/>
      <c r="Q312" s="190"/>
      <c r="R312" s="190"/>
      <c r="S312" s="116"/>
      <c r="T312" s="116"/>
    </row>
    <row r="313" spans="2:20">
      <c r="B313" s="190"/>
      <c r="C313" s="258" t="s">
        <v>1655</v>
      </c>
      <c r="D313" s="258"/>
      <c r="E313" s="263" t="s">
        <v>1656</v>
      </c>
      <c r="F313" s="190"/>
      <c r="G313" s="263" t="str">
        <f t="shared" si="5"/>
        <v>3405　スポーツ用品・体操遊具</v>
      </c>
      <c r="H313" s="190"/>
      <c r="I313" s="190"/>
      <c r="J313" s="258" t="s">
        <v>1657</v>
      </c>
      <c r="K313" s="190" t="s">
        <v>1658</v>
      </c>
      <c r="L313" s="190"/>
      <c r="M313" s="190" t="str">
        <f t="shared" si="6"/>
        <v>6002　冷暖房・ボイラー設備</v>
      </c>
      <c r="N313" s="190"/>
      <c r="O313" s="190"/>
      <c r="P313" s="190"/>
      <c r="Q313" s="190"/>
      <c r="R313" s="190"/>
      <c r="S313" s="116"/>
      <c r="T313" s="116"/>
    </row>
    <row r="314" spans="2:20">
      <c r="B314" s="190"/>
      <c r="C314" s="258" t="s">
        <v>1659</v>
      </c>
      <c r="D314" s="258"/>
      <c r="E314" s="263" t="s">
        <v>1660</v>
      </c>
      <c r="F314" s="190"/>
      <c r="G314" s="263" t="str">
        <f t="shared" si="5"/>
        <v>3406　教材用特注家具</v>
      </c>
      <c r="H314" s="190"/>
      <c r="I314" s="190"/>
      <c r="J314" s="258" t="s">
        <v>1661</v>
      </c>
      <c r="K314" s="190" t="s">
        <v>1662</v>
      </c>
      <c r="L314" s="190"/>
      <c r="M314" s="190" t="str">
        <f t="shared" si="6"/>
        <v>6003　給排水衛生設備</v>
      </c>
      <c r="N314" s="190"/>
      <c r="O314" s="190"/>
      <c r="P314" s="190"/>
      <c r="Q314" s="190"/>
      <c r="R314" s="190"/>
      <c r="S314" s="116"/>
      <c r="T314" s="116"/>
    </row>
    <row r="315" spans="2:20">
      <c r="B315" s="190"/>
      <c r="C315" s="258" t="s">
        <v>1663</v>
      </c>
      <c r="D315" s="258"/>
      <c r="E315" s="263" t="s">
        <v>1664</v>
      </c>
      <c r="F315" s="190"/>
      <c r="G315" s="263" t="str">
        <f t="shared" si="5"/>
        <v>3501　衛生管理用品</v>
      </c>
      <c r="H315" s="190"/>
      <c r="I315" s="190"/>
      <c r="J315" s="258" t="s">
        <v>1665</v>
      </c>
      <c r="K315" s="190" t="s">
        <v>1666</v>
      </c>
      <c r="L315" s="190"/>
      <c r="M315" s="190" t="str">
        <f t="shared" si="6"/>
        <v>6004　機械設備（エレベータ・ダムウェータ・揚排水ポンプ）</v>
      </c>
      <c r="N315" s="190"/>
      <c r="O315" s="190"/>
      <c r="P315" s="190"/>
      <c r="Q315" s="190"/>
      <c r="R315" s="190"/>
      <c r="S315" s="116"/>
      <c r="T315" s="116"/>
    </row>
    <row r="316" spans="2:20">
      <c r="B316" s="190"/>
      <c r="C316" s="258" t="s">
        <v>1667</v>
      </c>
      <c r="D316" s="258"/>
      <c r="E316" s="263" t="s">
        <v>1668</v>
      </c>
      <c r="F316" s="190"/>
      <c r="G316" s="263" t="str">
        <f t="shared" si="5"/>
        <v>3502　ギフト用品</v>
      </c>
      <c r="H316" s="190"/>
      <c r="I316" s="190"/>
      <c r="J316" s="258" t="s">
        <v>1669</v>
      </c>
      <c r="K316" s="190" t="s">
        <v>1670</v>
      </c>
      <c r="L316" s="190"/>
      <c r="M316" s="190" t="str">
        <f t="shared" si="6"/>
        <v>6005　消防設備、地下タンク設備</v>
      </c>
      <c r="N316" s="190"/>
      <c r="O316" s="190"/>
      <c r="P316" s="190"/>
      <c r="Q316" s="190"/>
      <c r="R316" s="190"/>
      <c r="S316" s="116"/>
      <c r="T316" s="116"/>
    </row>
    <row r="317" spans="2:20">
      <c r="B317" s="190"/>
      <c r="C317" s="258" t="s">
        <v>1671</v>
      </c>
      <c r="D317" s="258"/>
      <c r="E317" s="263" t="s">
        <v>1672</v>
      </c>
      <c r="F317" s="190"/>
      <c r="G317" s="263" t="str">
        <f t="shared" si="5"/>
        <v>3503　靴・雨具</v>
      </c>
      <c r="H317" s="190"/>
      <c r="I317" s="190"/>
      <c r="J317" s="258" t="s">
        <v>1673</v>
      </c>
      <c r="K317" s="190" t="s">
        <v>1674</v>
      </c>
      <c r="L317" s="190"/>
      <c r="M317" s="190" t="str">
        <f t="shared" si="6"/>
        <v>6006　遊具</v>
      </c>
      <c r="N317" s="190"/>
      <c r="O317" s="190"/>
      <c r="P317" s="190"/>
      <c r="Q317" s="190"/>
      <c r="R317" s="190"/>
      <c r="S317" s="116"/>
      <c r="T317" s="116"/>
    </row>
    <row r="318" spans="2:20">
      <c r="B318" s="190"/>
      <c r="C318" s="258" t="s">
        <v>1675</v>
      </c>
      <c r="D318" s="258"/>
      <c r="E318" s="263" t="s">
        <v>1676</v>
      </c>
      <c r="F318" s="190"/>
      <c r="G318" s="263" t="str">
        <f t="shared" si="5"/>
        <v>3504　建具・畳</v>
      </c>
      <c r="H318" s="190"/>
      <c r="I318" s="190"/>
      <c r="J318" s="258" t="s">
        <v>1677</v>
      </c>
      <c r="K318" s="190" t="s">
        <v>1678</v>
      </c>
      <c r="L318" s="190"/>
      <c r="M318" s="190" t="str">
        <f t="shared" si="6"/>
        <v>6007　精密測定機器</v>
      </c>
      <c r="N318" s="190"/>
      <c r="O318" s="190"/>
      <c r="P318" s="190"/>
      <c r="Q318" s="190"/>
      <c r="R318" s="190"/>
      <c r="S318" s="116"/>
      <c r="T318" s="116"/>
    </row>
    <row r="319" spans="2:20">
      <c r="B319" s="190"/>
      <c r="C319" s="258" t="s">
        <v>1679</v>
      </c>
      <c r="D319" s="258"/>
      <c r="E319" s="263" t="s">
        <v>1680</v>
      </c>
      <c r="F319" s="190"/>
      <c r="G319" s="263" t="str">
        <f t="shared" si="5"/>
        <v>3601　非常用食品</v>
      </c>
      <c r="H319" s="190"/>
      <c r="I319" s="190"/>
      <c r="J319" s="258" t="s">
        <v>1681</v>
      </c>
      <c r="K319" s="190" t="s">
        <v>1682</v>
      </c>
      <c r="L319" s="190"/>
      <c r="M319" s="190" t="str">
        <f t="shared" si="6"/>
        <v>6008　通信設備（多重無線・電話交換機・放送等）</v>
      </c>
      <c r="N319" s="190"/>
      <c r="O319" s="190"/>
      <c r="P319" s="190"/>
      <c r="Q319" s="190"/>
      <c r="R319" s="190"/>
      <c r="S319" s="116"/>
      <c r="T319" s="116"/>
    </row>
    <row r="320" spans="2:20">
      <c r="B320" s="190"/>
      <c r="C320" s="258" t="s">
        <v>1683</v>
      </c>
      <c r="D320" s="258"/>
      <c r="E320" s="263" t="s">
        <v>1684</v>
      </c>
      <c r="F320" s="190"/>
      <c r="G320" s="263" t="str">
        <f t="shared" si="5"/>
        <v>3602　食品・食材</v>
      </c>
      <c r="H320" s="190"/>
      <c r="I320" s="190"/>
      <c r="J320" s="258" t="s">
        <v>1685</v>
      </c>
      <c r="K320" s="190" t="s">
        <v>1686</v>
      </c>
      <c r="L320" s="190"/>
      <c r="M320" s="190" t="str">
        <f t="shared" si="6"/>
        <v>6009　下水処理施設運転管理</v>
      </c>
      <c r="N320" s="190"/>
      <c r="O320" s="190"/>
      <c r="P320" s="190"/>
      <c r="Q320" s="190"/>
      <c r="R320" s="190"/>
      <c r="S320" s="116"/>
      <c r="T320" s="116"/>
    </row>
    <row r="321" spans="2:20">
      <c r="B321" s="190"/>
      <c r="C321" s="258" t="s">
        <v>1687</v>
      </c>
      <c r="D321" s="258"/>
      <c r="E321" s="263" t="s">
        <v>1688</v>
      </c>
      <c r="F321" s="190"/>
      <c r="G321" s="263" t="str">
        <f t="shared" si="5"/>
        <v>3701　特注制服</v>
      </c>
      <c r="H321" s="190"/>
      <c r="I321" s="190"/>
      <c r="J321" s="258" t="s">
        <v>1689</v>
      </c>
      <c r="K321" s="190" t="s">
        <v>1690</v>
      </c>
      <c r="L321" s="190"/>
      <c r="M321" s="190" t="str">
        <f t="shared" si="6"/>
        <v>6010　その他保守</v>
      </c>
      <c r="N321" s="190"/>
      <c r="O321" s="190"/>
      <c r="P321" s="190"/>
      <c r="Q321" s="190"/>
      <c r="R321" s="190"/>
      <c r="S321" s="116"/>
      <c r="T321" s="116"/>
    </row>
    <row r="322" spans="2:20">
      <c r="B322" s="190"/>
      <c r="C322" s="258" t="s">
        <v>1691</v>
      </c>
      <c r="D322" s="258"/>
      <c r="E322" s="263" t="s">
        <v>1692</v>
      </c>
      <c r="F322" s="190"/>
      <c r="G322" s="263" t="str">
        <f t="shared" si="5"/>
        <v>3702　帽子</v>
      </c>
      <c r="H322" s="190"/>
      <c r="I322" s="190"/>
      <c r="J322" s="258" t="s">
        <v>1693</v>
      </c>
      <c r="K322" s="190" t="s">
        <v>1694</v>
      </c>
      <c r="L322" s="190"/>
      <c r="M322" s="190" t="str">
        <f t="shared" si="6"/>
        <v>6101　バス運行</v>
      </c>
      <c r="N322" s="190"/>
      <c r="O322" s="190"/>
      <c r="P322" s="190"/>
      <c r="Q322" s="190"/>
      <c r="R322" s="190"/>
      <c r="S322" s="116"/>
      <c r="T322" s="116"/>
    </row>
    <row r="323" spans="2:20">
      <c r="B323" s="190"/>
      <c r="C323" s="258" t="s">
        <v>1695</v>
      </c>
      <c r="D323" s="258"/>
      <c r="E323" s="263" t="s">
        <v>1696</v>
      </c>
      <c r="F323" s="190"/>
      <c r="G323" s="263" t="str">
        <f t="shared" si="5"/>
        <v>3703　タオル・寝具</v>
      </c>
      <c r="H323" s="190"/>
      <c r="I323" s="190"/>
      <c r="J323" s="258" t="s">
        <v>1697</v>
      </c>
      <c r="K323" s="190" t="s">
        <v>1698</v>
      </c>
      <c r="L323" s="190"/>
      <c r="M323" s="190" t="str">
        <f t="shared" si="6"/>
        <v>6102　物品・書物等</v>
      </c>
      <c r="N323" s="190"/>
      <c r="O323" s="190"/>
      <c r="P323" s="190"/>
      <c r="Q323" s="190"/>
      <c r="R323" s="190"/>
      <c r="S323" s="116"/>
      <c r="T323" s="116"/>
    </row>
    <row r="324" spans="2:20">
      <c r="B324" s="190"/>
      <c r="C324" s="258" t="s">
        <v>1699</v>
      </c>
      <c r="D324" s="258"/>
      <c r="E324" s="263" t="s">
        <v>1700</v>
      </c>
      <c r="F324" s="190"/>
      <c r="G324" s="263" t="str">
        <f t="shared" si="5"/>
        <v>3704　旗・のぼり</v>
      </c>
      <c r="H324" s="190"/>
      <c r="I324" s="190"/>
      <c r="J324" s="258" t="s">
        <v>1701</v>
      </c>
      <c r="K324" s="190" t="s">
        <v>1702</v>
      </c>
      <c r="L324" s="190"/>
      <c r="M324" s="190" t="str">
        <f t="shared" si="6"/>
        <v>6103　旅行業</v>
      </c>
      <c r="N324" s="190"/>
      <c r="O324" s="190"/>
      <c r="P324" s="190"/>
      <c r="Q324" s="190"/>
      <c r="R324" s="190"/>
      <c r="S324" s="116"/>
      <c r="T324" s="116"/>
    </row>
    <row r="325" spans="2:20">
      <c r="B325" s="190"/>
      <c r="C325" s="258" t="s">
        <v>1703</v>
      </c>
      <c r="D325" s="258"/>
      <c r="E325" s="190" t="s">
        <v>1704</v>
      </c>
      <c r="F325" s="190"/>
      <c r="G325" s="263" t="str">
        <f t="shared" si="5"/>
        <v>3801　カーテン・じゅうたん</v>
      </c>
      <c r="H325" s="190"/>
      <c r="I325" s="190"/>
      <c r="J325" s="258" t="s">
        <v>1705</v>
      </c>
      <c r="K325" s="190" t="s">
        <v>1706</v>
      </c>
      <c r="L325" s="190"/>
      <c r="M325" s="190" t="str">
        <f t="shared" si="6"/>
        <v>6201　データエントリー</v>
      </c>
      <c r="N325" s="190"/>
      <c r="O325" s="190"/>
      <c r="P325" s="190"/>
      <c r="Q325" s="190"/>
      <c r="R325" s="190"/>
      <c r="S325" s="116"/>
      <c r="T325" s="116"/>
    </row>
    <row r="326" spans="2:20">
      <c r="B326" s="190"/>
      <c r="C326" s="258" t="s">
        <v>1707</v>
      </c>
      <c r="D326" s="258"/>
      <c r="E326" s="190" t="s">
        <v>1708</v>
      </c>
      <c r="F326" s="190"/>
      <c r="G326" s="263" t="str">
        <f t="shared" si="5"/>
        <v>3802　シート・マット</v>
      </c>
      <c r="H326" s="190"/>
      <c r="I326" s="190"/>
      <c r="J326" s="258" t="s">
        <v>1709</v>
      </c>
      <c r="K326" s="190" t="s">
        <v>1710</v>
      </c>
      <c r="L326" s="190"/>
      <c r="M326" s="190" t="str">
        <f t="shared" si="6"/>
        <v>6202　システム開発</v>
      </c>
      <c r="N326" s="190"/>
      <c r="O326" s="190"/>
      <c r="P326" s="190"/>
      <c r="Q326" s="190"/>
      <c r="R326" s="190"/>
      <c r="S326" s="116"/>
      <c r="T326" s="116"/>
    </row>
    <row r="327" spans="2:20">
      <c r="B327" s="190"/>
      <c r="C327" s="258" t="s">
        <v>1711</v>
      </c>
      <c r="D327" s="258"/>
      <c r="E327" s="190" t="s">
        <v>1712</v>
      </c>
      <c r="F327" s="190"/>
      <c r="G327" s="263" t="str">
        <f t="shared" si="5"/>
        <v>3901　給食用厨房機器</v>
      </c>
      <c r="H327" s="190"/>
      <c r="I327" s="190"/>
      <c r="J327" s="258" t="s">
        <v>1713</v>
      </c>
      <c r="K327" s="190" t="s">
        <v>1714</v>
      </c>
      <c r="L327" s="190"/>
      <c r="M327" s="190" t="str">
        <f t="shared" si="6"/>
        <v>6301　マイクロフィルム</v>
      </c>
      <c r="N327" s="190"/>
      <c r="O327" s="190"/>
      <c r="P327" s="190"/>
      <c r="Q327" s="190"/>
      <c r="R327" s="190"/>
      <c r="S327" s="116"/>
      <c r="T327" s="116"/>
    </row>
    <row r="328" spans="2:20">
      <c r="B328" s="190"/>
      <c r="C328" s="258" t="s">
        <v>1715</v>
      </c>
      <c r="D328" s="258"/>
      <c r="E328" s="190" t="s">
        <v>1716</v>
      </c>
      <c r="F328" s="190"/>
      <c r="G328" s="263" t="str">
        <f t="shared" si="5"/>
        <v>4001　家電製品</v>
      </c>
      <c r="H328" s="190"/>
      <c r="I328" s="190"/>
      <c r="J328" s="258" t="s">
        <v>1717</v>
      </c>
      <c r="K328" s="190" t="s">
        <v>1718</v>
      </c>
      <c r="L328" s="190"/>
      <c r="M328" s="190" t="str">
        <f t="shared" si="6"/>
        <v>6302　映像</v>
      </c>
      <c r="N328" s="190"/>
      <c r="O328" s="190"/>
      <c r="P328" s="190"/>
      <c r="Q328" s="190"/>
      <c r="R328" s="190"/>
      <c r="S328" s="116"/>
      <c r="T328" s="116"/>
    </row>
    <row r="329" spans="2:20">
      <c r="B329" s="190"/>
      <c r="C329" s="258" t="s">
        <v>1719</v>
      </c>
      <c r="D329" s="258"/>
      <c r="E329" s="190" t="s">
        <v>1720</v>
      </c>
      <c r="F329" s="190"/>
      <c r="G329" s="263" t="str">
        <f t="shared" si="5"/>
        <v>4002　産業用電気機器</v>
      </c>
      <c r="H329" s="190"/>
      <c r="I329" s="190"/>
      <c r="J329" s="258" t="s">
        <v>1721</v>
      </c>
      <c r="K329" s="190" t="s">
        <v>1722</v>
      </c>
      <c r="L329" s="190"/>
      <c r="M329" s="190" t="str">
        <f t="shared" si="6"/>
        <v>6303　ホームページ</v>
      </c>
      <c r="N329" s="190"/>
      <c r="O329" s="190"/>
      <c r="P329" s="190"/>
      <c r="Q329" s="190"/>
      <c r="R329" s="190"/>
      <c r="S329" s="116"/>
      <c r="T329" s="116"/>
    </row>
    <row r="330" spans="2:20">
      <c r="B330" s="190"/>
      <c r="C330" s="258" t="s">
        <v>1723</v>
      </c>
      <c r="D330" s="258"/>
      <c r="E330" s="190" t="s">
        <v>1724</v>
      </c>
      <c r="F330" s="190"/>
      <c r="G330" s="263" t="str">
        <f t="shared" si="5"/>
        <v>4003　通信用機器</v>
      </c>
      <c r="H330" s="190"/>
      <c r="I330" s="190"/>
      <c r="J330" s="258" t="s">
        <v>1725</v>
      </c>
      <c r="K330" s="190" t="s">
        <v>1726</v>
      </c>
      <c r="L330" s="190"/>
      <c r="M330" s="190" t="str">
        <f t="shared" si="6"/>
        <v>6401　会議録作成</v>
      </c>
      <c r="N330" s="190"/>
      <c r="O330" s="190"/>
      <c r="P330" s="190"/>
      <c r="Q330" s="190"/>
      <c r="R330" s="190"/>
      <c r="S330" s="116"/>
      <c r="T330" s="116"/>
    </row>
    <row r="331" spans="2:20">
      <c r="B331" s="190"/>
      <c r="C331" s="258" t="s">
        <v>1727</v>
      </c>
      <c r="D331" s="190"/>
      <c r="E331" s="190" t="s">
        <v>1299</v>
      </c>
      <c r="F331" s="190"/>
      <c r="G331" s="263" t="str">
        <f t="shared" si="5"/>
        <v>4004　空調機器</v>
      </c>
      <c r="H331" s="190"/>
      <c r="I331" s="190"/>
      <c r="J331" s="258" t="s">
        <v>1728</v>
      </c>
      <c r="K331" s="190" t="s">
        <v>1729</v>
      </c>
      <c r="L331" s="190"/>
      <c r="M331" s="190" t="str">
        <f t="shared" si="6"/>
        <v>6402　調査・計画策定（　　　　）</v>
      </c>
      <c r="N331" s="190"/>
      <c r="O331" s="190"/>
      <c r="P331" s="190"/>
      <c r="Q331" s="190"/>
      <c r="R331" s="190"/>
      <c r="S331" s="116"/>
      <c r="T331" s="116"/>
    </row>
    <row r="332" spans="2:20">
      <c r="B332" s="190"/>
      <c r="C332" s="258" t="s">
        <v>1730</v>
      </c>
      <c r="D332" s="190"/>
      <c r="E332" s="190" t="s">
        <v>1306</v>
      </c>
      <c r="F332" s="190"/>
      <c r="G332" s="263" t="str">
        <f t="shared" si="5"/>
        <v>4005　音響・放送機器</v>
      </c>
      <c r="H332" s="190"/>
      <c r="I332" s="190"/>
      <c r="J332" s="258" t="s">
        <v>1731</v>
      </c>
      <c r="K332" s="190" t="s">
        <v>1732</v>
      </c>
      <c r="L332" s="190"/>
      <c r="M332" s="190" t="str">
        <f t="shared" si="6"/>
        <v>6403　催事計画</v>
      </c>
      <c r="N332" s="190"/>
      <c r="O332" s="190"/>
      <c r="P332" s="190"/>
      <c r="Q332" s="190"/>
      <c r="R332" s="190"/>
      <c r="S332" s="116"/>
      <c r="T332" s="116"/>
    </row>
    <row r="333" spans="2:20">
      <c r="B333" s="190"/>
      <c r="C333" s="258" t="s">
        <v>1733</v>
      </c>
      <c r="D333" s="190"/>
      <c r="E333" s="190" t="s">
        <v>1313</v>
      </c>
      <c r="F333" s="190"/>
      <c r="G333" s="263" t="str">
        <f t="shared" si="5"/>
        <v>4006　照明機器</v>
      </c>
      <c r="H333" s="190"/>
      <c r="I333" s="190"/>
      <c r="J333" s="258" t="s">
        <v>1734</v>
      </c>
      <c r="K333" s="190" t="s">
        <v>1735</v>
      </c>
      <c r="L333" s="190"/>
      <c r="M333" s="190" t="str">
        <f t="shared" si="6"/>
        <v>6404　講師派遣（ＩＴ、資格取得等）</v>
      </c>
      <c r="N333" s="190"/>
      <c r="O333" s="190"/>
      <c r="P333" s="190"/>
      <c r="Q333" s="190"/>
      <c r="R333" s="190"/>
      <c r="S333" s="116"/>
      <c r="T333" s="116"/>
    </row>
    <row r="334" spans="2:20">
      <c r="B334" s="190"/>
      <c r="C334" s="258" t="s">
        <v>1736</v>
      </c>
      <c r="D334" s="258"/>
      <c r="E334" s="190" t="s">
        <v>1737</v>
      </c>
      <c r="F334" s="190"/>
      <c r="G334" s="263" t="str">
        <f t="shared" si="5"/>
        <v>4101　自動車</v>
      </c>
      <c r="H334" s="190"/>
      <c r="I334" s="190"/>
      <c r="J334" s="258" t="s">
        <v>1738</v>
      </c>
      <c r="K334" s="190" t="s">
        <v>1739</v>
      </c>
      <c r="L334" s="190"/>
      <c r="M334" s="190" t="str">
        <f t="shared" si="6"/>
        <v>6405　人材派遣</v>
      </c>
      <c r="N334" s="190"/>
      <c r="O334" s="190"/>
      <c r="P334" s="190"/>
      <c r="Q334" s="190"/>
      <c r="R334" s="190"/>
      <c r="S334" s="116"/>
      <c r="T334" s="116"/>
    </row>
    <row r="335" spans="2:20">
      <c r="B335" s="190"/>
      <c r="C335" s="258" t="s">
        <v>1740</v>
      </c>
      <c r="D335" s="258"/>
      <c r="E335" s="190" t="s">
        <v>1741</v>
      </c>
      <c r="F335" s="190"/>
      <c r="G335" s="263" t="str">
        <f t="shared" si="5"/>
        <v>4102　消防車両</v>
      </c>
      <c r="H335" s="190"/>
      <c r="I335" s="190"/>
      <c r="J335" s="258" t="s">
        <v>1742</v>
      </c>
      <c r="K335" s="190" t="s">
        <v>1743</v>
      </c>
      <c r="L335" s="190"/>
      <c r="M335" s="190" t="str">
        <f t="shared" si="6"/>
        <v>6501　移動入浴</v>
      </c>
      <c r="N335" s="190"/>
      <c r="O335" s="190"/>
      <c r="P335" s="190"/>
      <c r="Q335" s="190"/>
      <c r="R335" s="190"/>
      <c r="S335" s="116"/>
      <c r="T335" s="116"/>
    </row>
    <row r="336" spans="2:20">
      <c r="B336" s="190"/>
      <c r="C336" s="258" t="s">
        <v>1744</v>
      </c>
      <c r="D336" s="258"/>
      <c r="E336" s="190" t="s">
        <v>1745</v>
      </c>
      <c r="F336" s="190"/>
      <c r="G336" s="263" t="str">
        <f t="shared" si="5"/>
        <v>4103　建設用特殊車両</v>
      </c>
      <c r="H336" s="190"/>
      <c r="I336" s="190"/>
      <c r="J336" s="258" t="s">
        <v>1746</v>
      </c>
      <c r="K336" s="190" t="s">
        <v>1747</v>
      </c>
      <c r="L336" s="190"/>
      <c r="M336" s="190" t="str">
        <f t="shared" si="6"/>
        <v>6502　福祉用具レンタル</v>
      </c>
      <c r="N336" s="190"/>
      <c r="O336" s="190"/>
      <c r="P336" s="190"/>
      <c r="Q336" s="190"/>
      <c r="R336" s="190"/>
      <c r="S336" s="116"/>
      <c r="T336" s="116"/>
    </row>
    <row r="337" spans="2:20">
      <c r="B337" s="190"/>
      <c r="C337" s="258" t="s">
        <v>1748</v>
      </c>
      <c r="D337" s="258"/>
      <c r="E337" s="190" t="s">
        <v>1749</v>
      </c>
      <c r="F337" s="190"/>
      <c r="G337" s="263" t="str">
        <f t="shared" si="5"/>
        <v>4104　自動車部品・修理</v>
      </c>
      <c r="H337" s="190"/>
      <c r="I337" s="190"/>
      <c r="J337" s="258" t="s">
        <v>1750</v>
      </c>
      <c r="K337" s="190" t="s">
        <v>1751</v>
      </c>
      <c r="L337" s="190"/>
      <c r="M337" s="190" t="str">
        <f t="shared" si="6"/>
        <v>6503　給食調理</v>
      </c>
      <c r="N337" s="190"/>
      <c r="O337" s="190"/>
      <c r="P337" s="190"/>
      <c r="Q337" s="190"/>
      <c r="R337" s="190"/>
      <c r="S337" s="116"/>
      <c r="T337" s="116"/>
    </row>
    <row r="338" spans="2:20">
      <c r="B338" s="190"/>
      <c r="C338" s="258" t="s">
        <v>1752</v>
      </c>
      <c r="D338" s="258"/>
      <c r="E338" s="190" t="s">
        <v>1753</v>
      </c>
      <c r="F338" s="190"/>
      <c r="G338" s="263" t="str">
        <f t="shared" si="5"/>
        <v>4201　燃料・オイル</v>
      </c>
      <c r="H338" s="190"/>
      <c r="I338" s="190"/>
      <c r="J338" s="258" t="s">
        <v>1754</v>
      </c>
      <c r="K338" s="190" t="s">
        <v>1755</v>
      </c>
      <c r="L338" s="190"/>
      <c r="M338" s="190" t="str">
        <f t="shared" si="6"/>
        <v>6601　ＯＡ機器（パソコン、複写機、印刷機、ファクシミリ等）</v>
      </c>
      <c r="N338" s="190"/>
      <c r="O338" s="190"/>
      <c r="P338" s="190"/>
      <c r="Q338" s="190"/>
      <c r="R338" s="190"/>
      <c r="S338" s="116"/>
      <c r="T338" s="116"/>
    </row>
    <row r="339" spans="2:20">
      <c r="B339" s="190"/>
      <c r="C339" s="258" t="s">
        <v>1756</v>
      </c>
      <c r="D339" s="258"/>
      <c r="E339" s="190" t="s">
        <v>1757</v>
      </c>
      <c r="F339" s="190"/>
      <c r="G339" s="263" t="str">
        <f t="shared" si="5"/>
        <v>4301　理化学機械器具</v>
      </c>
      <c r="H339" s="190"/>
      <c r="I339" s="190"/>
      <c r="J339" s="258" t="s">
        <v>1758</v>
      </c>
      <c r="K339" s="190" t="s">
        <v>1759</v>
      </c>
      <c r="L339" s="190"/>
      <c r="M339" s="190" t="str">
        <f t="shared" si="6"/>
        <v>6602　プレハブ（倉庫・トイレ等）</v>
      </c>
      <c r="N339" s="190"/>
      <c r="O339" s="190"/>
      <c r="P339" s="190"/>
      <c r="Q339" s="190"/>
      <c r="R339" s="190"/>
      <c r="S339" s="116"/>
      <c r="T339" s="116"/>
    </row>
    <row r="340" spans="2:20">
      <c r="B340" s="190"/>
      <c r="C340" s="258" t="s">
        <v>1760</v>
      </c>
      <c r="D340" s="258"/>
      <c r="E340" s="190" t="s">
        <v>1761</v>
      </c>
      <c r="F340" s="190"/>
      <c r="G340" s="263" t="str">
        <f t="shared" si="5"/>
        <v>4302　計測用機械器具</v>
      </c>
      <c r="H340" s="190"/>
      <c r="I340" s="190"/>
      <c r="J340" s="258" t="s">
        <v>1762</v>
      </c>
      <c r="K340" s="190" t="s">
        <v>1737</v>
      </c>
      <c r="L340" s="190"/>
      <c r="M340" s="190" t="str">
        <f t="shared" si="6"/>
        <v>6603　自動車</v>
      </c>
      <c r="N340" s="190"/>
      <c r="O340" s="190"/>
      <c r="P340" s="190"/>
      <c r="Q340" s="190"/>
      <c r="R340" s="190"/>
      <c r="S340" s="116"/>
      <c r="T340" s="116"/>
    </row>
    <row r="341" spans="2:20">
      <c r="B341" s="190"/>
      <c r="C341" s="258" t="s">
        <v>1763</v>
      </c>
      <c r="D341" s="258"/>
      <c r="E341" s="190" t="s">
        <v>1764</v>
      </c>
      <c r="F341" s="190"/>
      <c r="G341" s="263" t="str">
        <f t="shared" si="5"/>
        <v>4303　産業用機械器具</v>
      </c>
      <c r="H341" s="190"/>
      <c r="I341" s="190"/>
      <c r="J341" s="258" t="s">
        <v>1765</v>
      </c>
      <c r="K341" s="190" t="s">
        <v>1766</v>
      </c>
      <c r="L341" s="190"/>
      <c r="M341" s="190" t="str">
        <f t="shared" si="6"/>
        <v>6604　上記以外の物品</v>
      </c>
      <c r="N341" s="190"/>
      <c r="O341" s="190"/>
      <c r="P341" s="190"/>
      <c r="Q341" s="190"/>
      <c r="R341" s="190"/>
      <c r="S341" s="116"/>
      <c r="T341" s="116"/>
    </row>
    <row r="342" spans="2:20">
      <c r="B342" s="190"/>
      <c r="C342" s="258" t="s">
        <v>1767</v>
      </c>
      <c r="D342" s="258"/>
      <c r="E342" s="190" t="s">
        <v>1768</v>
      </c>
      <c r="F342" s="190"/>
      <c r="G342" s="263" t="str">
        <f t="shared" si="5"/>
        <v>4304　農林業用機械器具</v>
      </c>
      <c r="H342" s="190"/>
      <c r="I342" s="190"/>
      <c r="J342" s="258" t="s">
        <v>1769</v>
      </c>
      <c r="K342" s="190" t="s">
        <v>1770</v>
      </c>
      <c r="L342" s="190"/>
      <c r="M342" s="190" t="str">
        <f t="shared" si="6"/>
        <v>6701　調査研究（市場・都市・交通・世論）分析、解析、測定</v>
      </c>
      <c r="N342" s="190"/>
      <c r="O342" s="190"/>
      <c r="P342" s="190"/>
      <c r="Q342" s="190"/>
      <c r="R342" s="190"/>
      <c r="S342" s="116"/>
      <c r="T342" s="116"/>
    </row>
    <row r="343" spans="2:20">
      <c r="B343" s="190"/>
      <c r="C343" s="258" t="s">
        <v>1771</v>
      </c>
      <c r="D343" s="258"/>
      <c r="E343" s="190" t="s">
        <v>1772</v>
      </c>
      <c r="F343" s="190"/>
      <c r="G343" s="263" t="str">
        <f t="shared" si="5"/>
        <v>4401　活版印刷・平板印刷</v>
      </c>
      <c r="H343" s="190"/>
      <c r="I343" s="190"/>
      <c r="J343" s="258" t="s">
        <v>1773</v>
      </c>
      <c r="K343" s="190" t="s">
        <v>1774</v>
      </c>
      <c r="L343" s="190"/>
      <c r="M343" s="190" t="str">
        <f t="shared" si="6"/>
        <v>6801　除融雪業務</v>
      </c>
      <c r="N343" s="190"/>
      <c r="O343" s="190"/>
      <c r="P343" s="190"/>
      <c r="Q343" s="190"/>
      <c r="R343" s="190"/>
      <c r="S343" s="116"/>
      <c r="T343" s="116"/>
    </row>
    <row r="344" spans="2:20">
      <c r="B344" s="190"/>
      <c r="C344" s="258" t="s">
        <v>1775</v>
      </c>
      <c r="D344" s="258"/>
      <c r="E344" s="190" t="s">
        <v>1776</v>
      </c>
      <c r="F344" s="190"/>
      <c r="G344" s="263" t="str">
        <f t="shared" si="5"/>
        <v>4402　フォーム印刷</v>
      </c>
      <c r="H344" s="190"/>
      <c r="I344" s="190"/>
      <c r="J344" s="258" t="s">
        <v>1777</v>
      </c>
      <c r="K344" s="190" t="s">
        <v>1145</v>
      </c>
      <c r="L344" s="190"/>
      <c r="M344" s="190" t="str">
        <f t="shared" si="6"/>
        <v>6901　その他</v>
      </c>
      <c r="N344" s="190"/>
      <c r="O344" s="190"/>
      <c r="P344" s="190"/>
      <c r="Q344" s="190"/>
      <c r="R344" s="190"/>
      <c r="S344" s="116"/>
      <c r="T344" s="116"/>
    </row>
    <row r="345" spans="2:20">
      <c r="B345" s="190"/>
      <c r="C345" s="258" t="s">
        <v>1778</v>
      </c>
      <c r="D345" s="258"/>
      <c r="E345" s="190" t="s">
        <v>1779</v>
      </c>
      <c r="F345" s="190"/>
      <c r="G345" s="263" t="str">
        <f t="shared" si="5"/>
        <v>4403　封筒</v>
      </c>
      <c r="H345" s="190"/>
      <c r="I345" s="190"/>
      <c r="J345" s="190"/>
      <c r="K345" s="190"/>
      <c r="L345" s="190"/>
      <c r="M345" s="190"/>
      <c r="N345" s="190"/>
      <c r="O345" s="190"/>
      <c r="P345" s="190"/>
      <c r="Q345" s="190"/>
      <c r="R345" s="190"/>
      <c r="S345" s="116"/>
      <c r="T345" s="116"/>
    </row>
    <row r="346" spans="2:20">
      <c r="B346" s="190"/>
      <c r="C346" s="258" t="s">
        <v>1780</v>
      </c>
      <c r="D346" s="258"/>
      <c r="E346" s="190" t="s">
        <v>1781</v>
      </c>
      <c r="F346" s="190"/>
      <c r="G346" s="263" t="str">
        <f t="shared" si="5"/>
        <v>4404　地図印刷</v>
      </c>
      <c r="H346" s="190"/>
      <c r="I346" s="190"/>
      <c r="J346" s="190"/>
      <c r="K346" s="190"/>
      <c r="L346" s="190"/>
      <c r="M346" s="190"/>
      <c r="N346" s="190"/>
      <c r="O346" s="190"/>
      <c r="P346" s="190"/>
      <c r="Q346" s="190"/>
      <c r="R346" s="190"/>
      <c r="S346" s="116"/>
      <c r="T346" s="116"/>
    </row>
    <row r="347" spans="2:20">
      <c r="B347" s="190"/>
      <c r="C347" s="258" t="s">
        <v>1782</v>
      </c>
      <c r="D347" s="258"/>
      <c r="E347" s="190" t="s">
        <v>1783</v>
      </c>
      <c r="F347" s="190"/>
      <c r="G347" s="263" t="str">
        <f t="shared" si="5"/>
        <v>4501　複写業務</v>
      </c>
      <c r="H347" s="190"/>
      <c r="I347" s="190"/>
      <c r="J347" s="190"/>
      <c r="K347" s="190"/>
      <c r="L347" s="190"/>
      <c r="M347" s="190"/>
      <c r="N347" s="190"/>
      <c r="O347" s="190"/>
      <c r="P347" s="190"/>
      <c r="Q347" s="190"/>
      <c r="R347" s="190"/>
      <c r="S347" s="116"/>
      <c r="T347" s="116"/>
    </row>
    <row r="348" spans="2:20">
      <c r="B348" s="190"/>
      <c r="C348" s="258" t="s">
        <v>1784</v>
      </c>
      <c r="D348" s="258"/>
      <c r="E348" s="190" t="s">
        <v>1785</v>
      </c>
      <c r="F348" s="190"/>
      <c r="G348" s="263" t="str">
        <f t="shared" si="5"/>
        <v>4601　医薬品</v>
      </c>
      <c r="H348" s="190"/>
      <c r="I348" s="190"/>
      <c r="J348" s="190"/>
      <c r="K348" s="190"/>
      <c r="L348" s="190"/>
      <c r="M348" s="190"/>
      <c r="N348" s="190"/>
      <c r="O348" s="190"/>
      <c r="P348" s="190"/>
      <c r="Q348" s="190"/>
      <c r="R348" s="190"/>
      <c r="S348" s="116"/>
      <c r="T348" s="116"/>
    </row>
    <row r="349" spans="2:20">
      <c r="B349" s="190"/>
      <c r="C349" s="258" t="s">
        <v>1786</v>
      </c>
      <c r="D349" s="258"/>
      <c r="E349" s="190" t="s">
        <v>1787</v>
      </c>
      <c r="F349" s="190"/>
      <c r="G349" s="263" t="str">
        <f t="shared" si="5"/>
        <v>4602　工業用薬品</v>
      </c>
      <c r="H349" s="258"/>
      <c r="I349" s="190"/>
      <c r="J349" s="190"/>
      <c r="K349" s="190"/>
      <c r="L349" s="190"/>
      <c r="M349" s="190"/>
      <c r="N349" s="190"/>
      <c r="O349" s="190"/>
      <c r="P349" s="190"/>
      <c r="Q349" s="190"/>
      <c r="R349" s="190"/>
      <c r="S349" s="116"/>
      <c r="T349" s="116"/>
    </row>
    <row r="350" spans="2:20">
      <c r="B350" s="190"/>
      <c r="C350" s="258" t="s">
        <v>1788</v>
      </c>
      <c r="D350" s="258"/>
      <c r="E350" s="190" t="s">
        <v>1789</v>
      </c>
      <c r="F350" s="190"/>
      <c r="G350" s="263" t="str">
        <f t="shared" si="5"/>
        <v>4603　衛生用薬剤</v>
      </c>
      <c r="H350" s="190"/>
      <c r="I350" s="190"/>
      <c r="J350" s="190"/>
      <c r="K350" s="190"/>
      <c r="L350" s="190"/>
      <c r="M350" s="190"/>
      <c r="N350" s="190"/>
      <c r="O350" s="190"/>
      <c r="P350" s="190"/>
      <c r="Q350" s="190"/>
      <c r="R350" s="190"/>
      <c r="S350" s="116"/>
      <c r="T350" s="116"/>
    </row>
    <row r="351" spans="2:20">
      <c r="B351" s="190"/>
      <c r="C351" s="258" t="s">
        <v>1790</v>
      </c>
      <c r="D351" s="258"/>
      <c r="E351" s="190" t="s">
        <v>1791</v>
      </c>
      <c r="F351" s="190"/>
      <c r="G351" s="263" t="str">
        <f t="shared" si="5"/>
        <v>4604　防疫剤</v>
      </c>
      <c r="H351" s="190"/>
      <c r="I351" s="190"/>
      <c r="J351" s="190"/>
      <c r="K351" s="190"/>
      <c r="L351" s="190"/>
      <c r="M351" s="190"/>
      <c r="N351" s="190"/>
      <c r="O351" s="190"/>
      <c r="P351" s="190"/>
      <c r="Q351" s="190"/>
      <c r="R351" s="190"/>
      <c r="S351" s="116"/>
      <c r="T351" s="116"/>
    </row>
    <row r="352" spans="2:20">
      <c r="B352" s="190"/>
      <c r="C352" s="258" t="s">
        <v>1792</v>
      </c>
      <c r="D352" s="258"/>
      <c r="E352" s="190" t="s">
        <v>1793</v>
      </c>
      <c r="F352" s="190"/>
      <c r="G352" s="263" t="str">
        <f t="shared" si="5"/>
        <v>4605　農作業用薬剤</v>
      </c>
      <c r="H352" s="258"/>
      <c r="I352" s="190"/>
      <c r="J352" s="190"/>
      <c r="K352" s="190"/>
      <c r="L352" s="190"/>
      <c r="M352" s="190"/>
      <c r="N352" s="190"/>
      <c r="O352" s="190"/>
      <c r="P352" s="190"/>
      <c r="Q352" s="190"/>
      <c r="R352" s="190"/>
      <c r="S352" s="116"/>
      <c r="T352" s="116"/>
    </row>
    <row r="353" spans="2:20">
      <c r="B353" s="190"/>
      <c r="C353" s="258" t="s">
        <v>1794</v>
      </c>
      <c r="D353" s="258"/>
      <c r="E353" s="190" t="s">
        <v>1795</v>
      </c>
      <c r="F353" s="190"/>
      <c r="G353" s="263" t="str">
        <f t="shared" si="5"/>
        <v>4606　道路凍結防止剤</v>
      </c>
      <c r="H353" s="258"/>
      <c r="I353" s="190"/>
      <c r="J353" s="190"/>
      <c r="K353" s="190"/>
      <c r="L353" s="190"/>
      <c r="M353" s="190"/>
      <c r="N353" s="190"/>
      <c r="O353" s="190"/>
      <c r="P353" s="190"/>
      <c r="Q353" s="190"/>
      <c r="R353" s="190"/>
      <c r="S353" s="116"/>
      <c r="T353" s="116"/>
    </row>
    <row r="354" spans="2:20">
      <c r="B354" s="190"/>
      <c r="C354" s="258" t="s">
        <v>1796</v>
      </c>
      <c r="D354" s="258"/>
      <c r="E354" s="190" t="s">
        <v>1797</v>
      </c>
      <c r="F354" s="190"/>
      <c r="G354" s="263" t="str">
        <f t="shared" si="5"/>
        <v>4701　医療機器</v>
      </c>
      <c r="H354" s="258"/>
      <c r="I354" s="190"/>
      <c r="J354" s="190"/>
      <c r="K354" s="190"/>
      <c r="L354" s="190"/>
      <c r="M354" s="190"/>
      <c r="N354" s="190"/>
      <c r="O354" s="190"/>
      <c r="P354" s="190"/>
      <c r="Q354" s="190"/>
      <c r="R354" s="190"/>
      <c r="S354" s="116"/>
      <c r="T354" s="116"/>
    </row>
    <row r="355" spans="2:20">
      <c r="B355" s="190"/>
      <c r="C355" s="258" t="s">
        <v>1798</v>
      </c>
      <c r="D355" s="258"/>
      <c r="E355" s="190" t="s">
        <v>1799</v>
      </c>
      <c r="F355" s="190"/>
      <c r="G355" s="263" t="str">
        <f t="shared" si="5"/>
        <v>4702　介護用品</v>
      </c>
      <c r="H355" s="258"/>
      <c r="I355" s="190"/>
      <c r="J355" s="190"/>
      <c r="K355" s="190"/>
      <c r="L355" s="190"/>
      <c r="M355" s="190"/>
      <c r="N355" s="190"/>
      <c r="O355" s="190"/>
      <c r="P355" s="190"/>
      <c r="Q355" s="190"/>
      <c r="R355" s="190"/>
      <c r="S355" s="116"/>
      <c r="T355" s="116"/>
    </row>
    <row r="356" spans="2:20">
      <c r="B356" s="190"/>
      <c r="C356" s="258" t="s">
        <v>1800</v>
      </c>
      <c r="D356" s="258"/>
      <c r="E356" s="190" t="s">
        <v>1801</v>
      </c>
      <c r="F356" s="190"/>
      <c r="G356" s="263" t="str">
        <f t="shared" si="5"/>
        <v>4801　農業園芸用品</v>
      </c>
      <c r="H356" s="258"/>
      <c r="I356" s="190"/>
      <c r="J356" s="190"/>
      <c r="K356" s="190"/>
      <c r="L356" s="190"/>
      <c r="M356" s="190"/>
      <c r="N356" s="190"/>
      <c r="O356" s="190"/>
      <c r="P356" s="190"/>
      <c r="Q356" s="190"/>
      <c r="R356" s="190"/>
      <c r="S356" s="116"/>
      <c r="T356" s="116"/>
    </row>
    <row r="357" spans="2:20">
      <c r="B357" s="190"/>
      <c r="C357" s="258" t="s">
        <v>1802</v>
      </c>
      <c r="D357" s="258"/>
      <c r="E357" s="190" t="s">
        <v>1803</v>
      </c>
      <c r="F357" s="190"/>
      <c r="G357" s="263" t="str">
        <f t="shared" si="5"/>
        <v>4901　鉄鋼・非鉄製品</v>
      </c>
      <c r="H357" s="258"/>
      <c r="I357" s="190"/>
      <c r="J357" s="190"/>
      <c r="K357" s="190"/>
      <c r="L357" s="190"/>
      <c r="M357" s="190"/>
      <c r="N357" s="190"/>
      <c r="O357" s="190"/>
      <c r="P357" s="190"/>
      <c r="Q357" s="190"/>
      <c r="R357" s="190"/>
      <c r="S357" s="116"/>
      <c r="T357" s="116"/>
    </row>
    <row r="358" spans="2:20">
      <c r="B358" s="190"/>
      <c r="C358" s="258" t="s">
        <v>1804</v>
      </c>
      <c r="D358" s="258"/>
      <c r="E358" s="190" t="s">
        <v>1805</v>
      </c>
      <c r="F358" s="190"/>
      <c r="G358" s="263" t="str">
        <f t="shared" si="5"/>
        <v>4902　仮設資材</v>
      </c>
      <c r="H358" s="258"/>
      <c r="I358" s="190"/>
      <c r="J358" s="190"/>
      <c r="K358" s="190"/>
      <c r="L358" s="190"/>
      <c r="M358" s="190"/>
      <c r="N358" s="190"/>
      <c r="O358" s="190"/>
      <c r="P358" s="190"/>
      <c r="Q358" s="190"/>
      <c r="R358" s="190"/>
      <c r="S358" s="116"/>
      <c r="T358" s="116"/>
    </row>
    <row r="359" spans="2:20">
      <c r="B359" s="190"/>
      <c r="C359" s="258" t="s">
        <v>1806</v>
      </c>
      <c r="D359" s="258"/>
      <c r="E359" s="190" t="s">
        <v>1807</v>
      </c>
      <c r="F359" s="190"/>
      <c r="G359" s="263" t="str">
        <f t="shared" si="5"/>
        <v>4903　セメント・石灰</v>
      </c>
      <c r="H359" s="190"/>
      <c r="I359" s="190"/>
      <c r="J359" s="190"/>
      <c r="K359" s="190"/>
      <c r="L359" s="190"/>
      <c r="M359" s="190"/>
      <c r="N359" s="190"/>
      <c r="O359" s="190"/>
      <c r="P359" s="190"/>
      <c r="Q359" s="190"/>
      <c r="R359" s="190"/>
      <c r="S359" s="116"/>
      <c r="T359" s="116"/>
    </row>
    <row r="360" spans="2:20">
      <c r="B360" s="190"/>
      <c r="C360" s="258" t="s">
        <v>1808</v>
      </c>
      <c r="D360" s="258"/>
      <c r="E360" s="190" t="s">
        <v>1809</v>
      </c>
      <c r="F360" s="190"/>
      <c r="G360" s="263" t="str">
        <f t="shared" si="5"/>
        <v>4904　道路建設資材</v>
      </c>
      <c r="H360" s="190"/>
      <c r="I360" s="190"/>
      <c r="J360" s="190"/>
      <c r="K360" s="190"/>
      <c r="L360" s="190"/>
      <c r="M360" s="190"/>
      <c r="N360" s="190"/>
      <c r="O360" s="190"/>
      <c r="P360" s="190"/>
      <c r="Q360" s="190"/>
      <c r="R360" s="190"/>
      <c r="S360" s="116"/>
      <c r="T360" s="116"/>
    </row>
    <row r="361" spans="2:20">
      <c r="B361" s="190"/>
      <c r="C361" s="258" t="s">
        <v>1810</v>
      </c>
      <c r="D361" s="258"/>
      <c r="E361" s="190" t="s">
        <v>1811</v>
      </c>
      <c r="F361" s="190"/>
      <c r="G361" s="263" t="str">
        <f t="shared" ref="G361:G372" si="7">CONCATENATE(C361,"　",E361)</f>
        <v>4905　木材・骨材</v>
      </c>
      <c r="H361" s="190"/>
      <c r="I361" s="190"/>
      <c r="J361" s="190"/>
      <c r="K361" s="190"/>
      <c r="L361" s="190"/>
      <c r="M361" s="190"/>
      <c r="N361" s="190"/>
      <c r="O361" s="190"/>
      <c r="P361" s="190"/>
      <c r="Q361" s="190"/>
      <c r="R361" s="190"/>
      <c r="S361" s="116"/>
      <c r="T361" s="116"/>
    </row>
    <row r="362" spans="2:20">
      <c r="B362" s="190"/>
      <c r="C362" s="258" t="s">
        <v>1812</v>
      </c>
      <c r="D362" s="258"/>
      <c r="E362" s="190" t="s">
        <v>1813</v>
      </c>
      <c r="F362" s="190"/>
      <c r="G362" s="263" t="str">
        <f t="shared" si="7"/>
        <v>5001　看板</v>
      </c>
      <c r="H362" s="190"/>
      <c r="I362" s="190"/>
      <c r="J362" s="190"/>
      <c r="K362" s="190"/>
      <c r="L362" s="190"/>
      <c r="M362" s="190"/>
      <c r="N362" s="190"/>
      <c r="O362" s="190"/>
      <c r="P362" s="190"/>
      <c r="Q362" s="190"/>
      <c r="R362" s="190"/>
      <c r="S362" s="116"/>
      <c r="T362" s="116"/>
    </row>
    <row r="363" spans="2:20">
      <c r="B363" s="190"/>
      <c r="C363" s="258" t="s">
        <v>1814</v>
      </c>
      <c r="D363" s="258"/>
      <c r="E363" s="190" t="s">
        <v>1815</v>
      </c>
      <c r="F363" s="190"/>
      <c r="G363" s="263" t="str">
        <f t="shared" si="7"/>
        <v>5002　展示品</v>
      </c>
      <c r="H363" s="190"/>
      <c r="I363" s="190"/>
      <c r="J363" s="190"/>
      <c r="K363" s="190"/>
      <c r="L363" s="190"/>
      <c r="M363" s="190"/>
      <c r="N363" s="190"/>
      <c r="O363" s="190"/>
      <c r="P363" s="190"/>
      <c r="Q363" s="190"/>
      <c r="R363" s="190"/>
      <c r="S363" s="116"/>
      <c r="T363" s="116"/>
    </row>
    <row r="364" spans="2:20">
      <c r="B364" s="190"/>
      <c r="C364" s="258" t="s">
        <v>1816</v>
      </c>
      <c r="D364" s="258"/>
      <c r="E364" s="190" t="s">
        <v>1817</v>
      </c>
      <c r="F364" s="190"/>
      <c r="G364" s="263" t="str">
        <f t="shared" si="7"/>
        <v>5003　シール・プレート</v>
      </c>
      <c r="H364" s="190"/>
      <c r="I364" s="190"/>
      <c r="J364" s="190"/>
      <c r="K364" s="190"/>
      <c r="L364" s="190"/>
      <c r="M364" s="190"/>
      <c r="N364" s="190"/>
      <c r="O364" s="190"/>
      <c r="P364" s="190"/>
      <c r="Q364" s="190"/>
      <c r="R364" s="190"/>
      <c r="S364" s="116"/>
      <c r="T364" s="116"/>
    </row>
    <row r="365" spans="2:20">
      <c r="B365" s="190"/>
      <c r="C365" s="258" t="s">
        <v>1818</v>
      </c>
      <c r="D365" s="258"/>
      <c r="E365" s="190" t="s">
        <v>1819</v>
      </c>
      <c r="F365" s="190"/>
      <c r="G365" s="263" t="str">
        <f t="shared" si="7"/>
        <v>5101　大型ごみ焼却炉</v>
      </c>
      <c r="H365" s="190"/>
      <c r="I365" s="190"/>
      <c r="J365" s="190"/>
      <c r="K365" s="190"/>
      <c r="L365" s="190"/>
      <c r="M365" s="190"/>
      <c r="N365" s="190"/>
      <c r="O365" s="190"/>
      <c r="P365" s="190"/>
      <c r="Q365" s="190"/>
      <c r="R365" s="190"/>
      <c r="S365" s="116"/>
      <c r="T365" s="116"/>
    </row>
    <row r="366" spans="2:20">
      <c r="B366" s="190"/>
      <c r="C366" s="258" t="s">
        <v>1820</v>
      </c>
      <c r="D366" s="258"/>
      <c r="E366" s="190" t="s">
        <v>1821</v>
      </c>
      <c r="F366" s="190"/>
      <c r="G366" s="263" t="str">
        <f t="shared" si="7"/>
        <v>5102　生ごみ処理機</v>
      </c>
      <c r="H366" s="190"/>
      <c r="I366" s="190"/>
      <c r="J366" s="190"/>
      <c r="K366" s="190"/>
      <c r="L366" s="190"/>
      <c r="M366" s="190"/>
      <c r="N366" s="190"/>
      <c r="O366" s="190"/>
      <c r="P366" s="190"/>
      <c r="Q366" s="190"/>
      <c r="R366" s="190"/>
      <c r="S366" s="116"/>
      <c r="T366" s="116"/>
    </row>
    <row r="367" spans="2:20">
      <c r="B367" s="190"/>
      <c r="C367" s="258" t="s">
        <v>1822</v>
      </c>
      <c r="D367" s="258"/>
      <c r="E367" s="190" t="s">
        <v>1823</v>
      </c>
      <c r="F367" s="190"/>
      <c r="G367" s="263" t="str">
        <f t="shared" si="7"/>
        <v>5201　消防ポンプ・ホース</v>
      </c>
      <c r="H367" s="190"/>
      <c r="I367" s="190"/>
      <c r="J367" s="190"/>
      <c r="K367" s="190"/>
      <c r="L367" s="190"/>
      <c r="M367" s="190"/>
      <c r="N367" s="190"/>
      <c r="O367" s="190"/>
      <c r="P367" s="190"/>
      <c r="Q367" s="190"/>
      <c r="R367" s="190"/>
      <c r="S367" s="116"/>
      <c r="T367" s="116"/>
    </row>
    <row r="368" spans="2:20">
      <c r="B368" s="190"/>
      <c r="C368" s="258" t="s">
        <v>1824</v>
      </c>
      <c r="D368" s="258"/>
      <c r="E368" s="190" t="s">
        <v>1825</v>
      </c>
      <c r="F368" s="190"/>
      <c r="G368" s="263" t="str">
        <f t="shared" si="7"/>
        <v>5202　消火器</v>
      </c>
      <c r="H368" s="190"/>
      <c r="I368" s="190"/>
      <c r="J368" s="190"/>
      <c r="K368" s="190"/>
      <c r="L368" s="190"/>
      <c r="M368" s="190"/>
      <c r="N368" s="190"/>
      <c r="O368" s="190"/>
      <c r="P368" s="190"/>
      <c r="Q368" s="190"/>
      <c r="R368" s="190"/>
      <c r="S368" s="116"/>
      <c r="T368" s="116"/>
    </row>
    <row r="369" spans="2:20">
      <c r="B369" s="190"/>
      <c r="C369" s="258" t="s">
        <v>1826</v>
      </c>
      <c r="D369" s="258"/>
      <c r="E369" s="190" t="s">
        <v>1827</v>
      </c>
      <c r="F369" s="190"/>
      <c r="G369" s="263" t="str">
        <f t="shared" si="7"/>
        <v>5301　水道用品</v>
      </c>
      <c r="H369" s="190"/>
      <c r="I369" s="190"/>
      <c r="J369" s="190"/>
      <c r="K369" s="190"/>
      <c r="L369" s="190"/>
      <c r="M369" s="190"/>
      <c r="N369" s="190"/>
      <c r="O369" s="190"/>
      <c r="P369" s="190"/>
      <c r="Q369" s="190"/>
      <c r="R369" s="190"/>
      <c r="S369" s="116"/>
      <c r="T369" s="116"/>
    </row>
    <row r="370" spans="2:20">
      <c r="B370" s="190"/>
      <c r="C370" s="258" t="s">
        <v>1828</v>
      </c>
      <c r="D370" s="258"/>
      <c r="E370" s="190" t="s">
        <v>1829</v>
      </c>
      <c r="F370" s="190"/>
      <c r="G370" s="263" t="str">
        <f t="shared" si="7"/>
        <v>5401　警報装置</v>
      </c>
      <c r="H370" s="190"/>
      <c r="I370" s="190"/>
      <c r="J370" s="190"/>
      <c r="K370" s="190"/>
      <c r="L370" s="190"/>
      <c r="M370" s="190"/>
      <c r="N370" s="190"/>
      <c r="O370" s="190"/>
      <c r="P370" s="190"/>
      <c r="Q370" s="190"/>
      <c r="R370" s="190"/>
      <c r="S370" s="116"/>
      <c r="T370" s="116"/>
    </row>
    <row r="371" spans="2:20">
      <c r="B371" s="190"/>
      <c r="C371" s="258" t="s">
        <v>1830</v>
      </c>
      <c r="D371" s="258"/>
      <c r="E371" s="190" t="s">
        <v>1831</v>
      </c>
      <c r="F371" s="190"/>
      <c r="G371" s="263" t="str">
        <f t="shared" si="7"/>
        <v>5402　監視装置</v>
      </c>
      <c r="H371" s="190"/>
      <c r="I371" s="190"/>
      <c r="J371" s="190"/>
      <c r="K371" s="190"/>
      <c r="L371" s="190"/>
      <c r="M371" s="190"/>
      <c r="N371" s="190"/>
      <c r="O371" s="190"/>
      <c r="P371" s="190"/>
      <c r="Q371" s="190"/>
      <c r="R371" s="190"/>
      <c r="S371" s="116"/>
      <c r="T371" s="116"/>
    </row>
    <row r="372" spans="2:20">
      <c r="B372" s="190"/>
      <c r="C372" s="258" t="s">
        <v>1832</v>
      </c>
      <c r="D372" s="258"/>
      <c r="E372" s="190" t="s">
        <v>1145</v>
      </c>
      <c r="F372" s="190"/>
      <c r="G372" s="263" t="str">
        <f t="shared" si="7"/>
        <v>5501　その他</v>
      </c>
      <c r="H372" s="190"/>
      <c r="I372" s="190"/>
      <c r="J372" s="190"/>
      <c r="K372" s="190"/>
      <c r="L372" s="190"/>
      <c r="M372" s="190"/>
      <c r="N372" s="190"/>
      <c r="O372" s="190"/>
      <c r="P372" s="190"/>
      <c r="Q372" s="190"/>
      <c r="R372" s="190"/>
      <c r="S372" s="116"/>
      <c r="T372" s="116"/>
    </row>
    <row r="373" spans="2:20">
      <c r="B373" s="190"/>
      <c r="C373" s="190"/>
      <c r="D373" s="190"/>
      <c r="E373" s="190"/>
      <c r="F373" s="190"/>
      <c r="G373" s="190"/>
      <c r="H373" s="190"/>
      <c r="I373" s="190"/>
      <c r="J373" s="190"/>
      <c r="K373" s="190"/>
      <c r="L373" s="190"/>
      <c r="M373" s="190"/>
      <c r="N373" s="190"/>
      <c r="O373" s="190"/>
      <c r="P373" s="190"/>
      <c r="Q373" s="190"/>
      <c r="R373" s="190"/>
      <c r="S373" s="116"/>
      <c r="T373" s="116"/>
    </row>
    <row r="374" spans="2:20">
      <c r="B374" s="190"/>
      <c r="C374" s="190"/>
      <c r="D374" s="190"/>
      <c r="E374" s="190"/>
      <c r="F374" s="190"/>
      <c r="G374" s="190"/>
      <c r="H374" s="190"/>
      <c r="I374" s="190"/>
      <c r="J374" s="190"/>
      <c r="K374" s="190"/>
      <c r="L374" s="190"/>
      <c r="M374" s="190"/>
      <c r="N374" s="190"/>
      <c r="O374" s="190"/>
      <c r="P374" s="190"/>
      <c r="Q374" s="190"/>
      <c r="R374" s="190"/>
      <c r="S374" s="116"/>
      <c r="T374" s="116"/>
    </row>
    <row r="375" spans="2:20">
      <c r="B375" s="190"/>
      <c r="C375" s="190"/>
      <c r="D375" s="190"/>
      <c r="E375" s="190"/>
      <c r="F375" s="190"/>
      <c r="G375" s="190"/>
      <c r="H375" s="190"/>
      <c r="I375" s="190"/>
      <c r="J375" s="190"/>
      <c r="K375" s="190"/>
      <c r="L375" s="190"/>
      <c r="M375" s="190"/>
      <c r="N375" s="190"/>
      <c r="O375" s="190"/>
      <c r="P375" s="190"/>
      <c r="Q375" s="190"/>
      <c r="R375" s="190"/>
      <c r="S375" s="116"/>
      <c r="T375" s="116"/>
    </row>
    <row r="376" spans="2:20">
      <c r="B376" s="190"/>
      <c r="C376" s="190"/>
      <c r="D376" s="190"/>
      <c r="E376" s="190"/>
      <c r="F376" s="190"/>
      <c r="G376" s="190"/>
      <c r="H376" s="190"/>
      <c r="I376" s="190"/>
      <c r="J376" s="190"/>
      <c r="K376" s="190"/>
      <c r="L376" s="190"/>
      <c r="M376" s="190"/>
      <c r="N376" s="190"/>
      <c r="O376" s="190"/>
      <c r="P376" s="190"/>
      <c r="Q376" s="190"/>
      <c r="R376" s="190"/>
      <c r="S376" s="116"/>
      <c r="T376" s="116"/>
    </row>
    <row r="377" spans="2:20">
      <c r="B377" s="190"/>
      <c r="C377" s="190"/>
      <c r="D377" s="190"/>
      <c r="E377" s="190"/>
      <c r="F377" s="190"/>
      <c r="G377" s="190"/>
      <c r="H377" s="190"/>
      <c r="I377" s="190"/>
      <c r="J377" s="190"/>
      <c r="K377" s="190"/>
      <c r="L377" s="190"/>
      <c r="M377" s="190"/>
      <c r="N377" s="190"/>
      <c r="O377" s="190"/>
      <c r="P377" s="190"/>
      <c r="Q377" s="190"/>
      <c r="R377" s="190"/>
      <c r="S377" s="116"/>
      <c r="T377" s="116"/>
    </row>
    <row r="378" spans="2:20">
      <c r="B378" s="190"/>
      <c r="C378" s="190"/>
      <c r="D378" s="190"/>
      <c r="E378" s="190"/>
      <c r="F378" s="190"/>
      <c r="G378" s="190"/>
      <c r="H378" s="190"/>
      <c r="I378" s="190"/>
      <c r="J378" s="190"/>
      <c r="K378" s="190"/>
      <c r="L378" s="190"/>
      <c r="M378" s="190"/>
      <c r="N378" s="190"/>
      <c r="O378" s="190"/>
      <c r="P378" s="190"/>
      <c r="Q378" s="190"/>
      <c r="R378" s="190"/>
      <c r="S378" s="116"/>
      <c r="T378" s="116"/>
    </row>
  </sheetData>
  <sheetProtection password="8A15" sheet="1" objects="1" scenarios="1" selectLockedCells="1"/>
  <mergeCells count="538">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formula1>$M$296:$M$344</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ゴシック,標準"&amp;8平成３０年度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Zeros="0" view="pageBreakPreview" zoomScale="75" zoomScaleNormal="100" zoomScaleSheetLayoutView="75" workbookViewId="0">
      <selection activeCell="D28" sqref="D28"/>
    </sheetView>
  </sheetViews>
  <sheetFormatPr defaultRowHeight="13.5"/>
  <cols>
    <col min="1" max="1" width="3.5" style="546" customWidth="1"/>
    <col min="2" max="2" width="21.375" style="546" customWidth="1"/>
    <col min="3" max="8" width="10.375" style="546" customWidth="1"/>
    <col min="9" max="256" width="9" style="546"/>
    <col min="257" max="257" width="3.5" style="546" customWidth="1"/>
    <col min="258" max="258" width="21.375" style="546" customWidth="1"/>
    <col min="259" max="264" width="10.375" style="546" customWidth="1"/>
    <col min="265" max="512" width="9" style="546"/>
    <col min="513" max="513" width="3.5" style="546" customWidth="1"/>
    <col min="514" max="514" width="21.375" style="546" customWidth="1"/>
    <col min="515" max="520" width="10.375" style="546" customWidth="1"/>
    <col min="521" max="768" width="9" style="546"/>
    <col min="769" max="769" width="3.5" style="546" customWidth="1"/>
    <col min="770" max="770" width="21.375" style="546" customWidth="1"/>
    <col min="771" max="776" width="10.375" style="546" customWidth="1"/>
    <col min="777" max="1024" width="9" style="546"/>
    <col min="1025" max="1025" width="3.5" style="546" customWidth="1"/>
    <col min="1026" max="1026" width="21.375" style="546" customWidth="1"/>
    <col min="1027" max="1032" width="10.375" style="546" customWidth="1"/>
    <col min="1033" max="1280" width="9" style="546"/>
    <col min="1281" max="1281" width="3.5" style="546" customWidth="1"/>
    <col min="1282" max="1282" width="21.375" style="546" customWidth="1"/>
    <col min="1283" max="1288" width="10.375" style="546" customWidth="1"/>
    <col min="1289" max="1536" width="9" style="546"/>
    <col min="1537" max="1537" width="3.5" style="546" customWidth="1"/>
    <col min="1538" max="1538" width="21.375" style="546" customWidth="1"/>
    <col min="1539" max="1544" width="10.375" style="546" customWidth="1"/>
    <col min="1545" max="1792" width="9" style="546"/>
    <col min="1793" max="1793" width="3.5" style="546" customWidth="1"/>
    <col min="1794" max="1794" width="21.375" style="546" customWidth="1"/>
    <col min="1795" max="1800" width="10.375" style="546" customWidth="1"/>
    <col min="1801" max="2048" width="9" style="546"/>
    <col min="2049" max="2049" width="3.5" style="546" customWidth="1"/>
    <col min="2050" max="2050" width="21.375" style="546" customWidth="1"/>
    <col min="2051" max="2056" width="10.375" style="546" customWidth="1"/>
    <col min="2057" max="2304" width="9" style="546"/>
    <col min="2305" max="2305" width="3.5" style="546" customWidth="1"/>
    <col min="2306" max="2306" width="21.375" style="546" customWidth="1"/>
    <col min="2307" max="2312" width="10.375" style="546" customWidth="1"/>
    <col min="2313" max="2560" width="9" style="546"/>
    <col min="2561" max="2561" width="3.5" style="546" customWidth="1"/>
    <col min="2562" max="2562" width="21.375" style="546" customWidth="1"/>
    <col min="2563" max="2568" width="10.375" style="546" customWidth="1"/>
    <col min="2569" max="2816" width="9" style="546"/>
    <col min="2817" max="2817" width="3.5" style="546" customWidth="1"/>
    <col min="2818" max="2818" width="21.375" style="546" customWidth="1"/>
    <col min="2819" max="2824" width="10.375" style="546" customWidth="1"/>
    <col min="2825" max="3072" width="9" style="546"/>
    <col min="3073" max="3073" width="3.5" style="546" customWidth="1"/>
    <col min="3074" max="3074" width="21.375" style="546" customWidth="1"/>
    <col min="3075" max="3080" width="10.375" style="546" customWidth="1"/>
    <col min="3081" max="3328" width="9" style="546"/>
    <col min="3329" max="3329" width="3.5" style="546" customWidth="1"/>
    <col min="3330" max="3330" width="21.375" style="546" customWidth="1"/>
    <col min="3331" max="3336" width="10.375" style="546" customWidth="1"/>
    <col min="3337" max="3584" width="9" style="546"/>
    <col min="3585" max="3585" width="3.5" style="546" customWidth="1"/>
    <col min="3586" max="3586" width="21.375" style="546" customWidth="1"/>
    <col min="3587" max="3592" width="10.375" style="546" customWidth="1"/>
    <col min="3593" max="3840" width="9" style="546"/>
    <col min="3841" max="3841" width="3.5" style="546" customWidth="1"/>
    <col min="3842" max="3842" width="21.375" style="546" customWidth="1"/>
    <col min="3843" max="3848" width="10.375" style="546" customWidth="1"/>
    <col min="3849" max="4096" width="9" style="546"/>
    <col min="4097" max="4097" width="3.5" style="546" customWidth="1"/>
    <col min="4098" max="4098" width="21.375" style="546" customWidth="1"/>
    <col min="4099" max="4104" width="10.375" style="546" customWidth="1"/>
    <col min="4105" max="4352" width="9" style="546"/>
    <col min="4353" max="4353" width="3.5" style="546" customWidth="1"/>
    <col min="4354" max="4354" width="21.375" style="546" customWidth="1"/>
    <col min="4355" max="4360" width="10.375" style="546" customWidth="1"/>
    <col min="4361" max="4608" width="9" style="546"/>
    <col min="4609" max="4609" width="3.5" style="546" customWidth="1"/>
    <col min="4610" max="4610" width="21.375" style="546" customWidth="1"/>
    <col min="4611" max="4616" width="10.375" style="546" customWidth="1"/>
    <col min="4617" max="4864" width="9" style="546"/>
    <col min="4865" max="4865" width="3.5" style="546" customWidth="1"/>
    <col min="4866" max="4866" width="21.375" style="546" customWidth="1"/>
    <col min="4867" max="4872" width="10.375" style="546" customWidth="1"/>
    <col min="4873" max="5120" width="9" style="546"/>
    <col min="5121" max="5121" width="3.5" style="546" customWidth="1"/>
    <col min="5122" max="5122" width="21.375" style="546" customWidth="1"/>
    <col min="5123" max="5128" width="10.375" style="546" customWidth="1"/>
    <col min="5129" max="5376" width="9" style="546"/>
    <col min="5377" max="5377" width="3.5" style="546" customWidth="1"/>
    <col min="5378" max="5378" width="21.375" style="546" customWidth="1"/>
    <col min="5379" max="5384" width="10.375" style="546" customWidth="1"/>
    <col min="5385" max="5632" width="9" style="546"/>
    <col min="5633" max="5633" width="3.5" style="546" customWidth="1"/>
    <col min="5634" max="5634" width="21.375" style="546" customWidth="1"/>
    <col min="5635" max="5640" width="10.375" style="546" customWidth="1"/>
    <col min="5641" max="5888" width="9" style="546"/>
    <col min="5889" max="5889" width="3.5" style="546" customWidth="1"/>
    <col min="5890" max="5890" width="21.375" style="546" customWidth="1"/>
    <col min="5891" max="5896" width="10.375" style="546" customWidth="1"/>
    <col min="5897" max="6144" width="9" style="546"/>
    <col min="6145" max="6145" width="3.5" style="546" customWidth="1"/>
    <col min="6146" max="6146" width="21.375" style="546" customWidth="1"/>
    <col min="6147" max="6152" width="10.375" style="546" customWidth="1"/>
    <col min="6153" max="6400" width="9" style="546"/>
    <col min="6401" max="6401" width="3.5" style="546" customWidth="1"/>
    <col min="6402" max="6402" width="21.375" style="546" customWidth="1"/>
    <col min="6403" max="6408" width="10.375" style="546" customWidth="1"/>
    <col min="6409" max="6656" width="9" style="546"/>
    <col min="6657" max="6657" width="3.5" style="546" customWidth="1"/>
    <col min="6658" max="6658" width="21.375" style="546" customWidth="1"/>
    <col min="6659" max="6664" width="10.375" style="546" customWidth="1"/>
    <col min="6665" max="6912" width="9" style="546"/>
    <col min="6913" max="6913" width="3.5" style="546" customWidth="1"/>
    <col min="6914" max="6914" width="21.375" style="546" customWidth="1"/>
    <col min="6915" max="6920" width="10.375" style="546" customWidth="1"/>
    <col min="6921" max="7168" width="9" style="546"/>
    <col min="7169" max="7169" width="3.5" style="546" customWidth="1"/>
    <col min="7170" max="7170" width="21.375" style="546" customWidth="1"/>
    <col min="7171" max="7176" width="10.375" style="546" customWidth="1"/>
    <col min="7177" max="7424" width="9" style="546"/>
    <col min="7425" max="7425" width="3.5" style="546" customWidth="1"/>
    <col min="7426" max="7426" width="21.375" style="546" customWidth="1"/>
    <col min="7427" max="7432" width="10.375" style="546" customWidth="1"/>
    <col min="7433" max="7680" width="9" style="546"/>
    <col min="7681" max="7681" width="3.5" style="546" customWidth="1"/>
    <col min="7682" max="7682" width="21.375" style="546" customWidth="1"/>
    <col min="7683" max="7688" width="10.375" style="546" customWidth="1"/>
    <col min="7689" max="7936" width="9" style="546"/>
    <col min="7937" max="7937" width="3.5" style="546" customWidth="1"/>
    <col min="7938" max="7938" width="21.375" style="546" customWidth="1"/>
    <col min="7939" max="7944" width="10.375" style="546" customWidth="1"/>
    <col min="7945" max="8192" width="9" style="546"/>
    <col min="8193" max="8193" width="3.5" style="546" customWidth="1"/>
    <col min="8194" max="8194" width="21.375" style="546" customWidth="1"/>
    <col min="8195" max="8200" width="10.375" style="546" customWidth="1"/>
    <col min="8201" max="8448" width="9" style="546"/>
    <col min="8449" max="8449" width="3.5" style="546" customWidth="1"/>
    <col min="8450" max="8450" width="21.375" style="546" customWidth="1"/>
    <col min="8451" max="8456" width="10.375" style="546" customWidth="1"/>
    <col min="8457" max="8704" width="9" style="546"/>
    <col min="8705" max="8705" width="3.5" style="546" customWidth="1"/>
    <col min="8706" max="8706" width="21.375" style="546" customWidth="1"/>
    <col min="8707" max="8712" width="10.375" style="546" customWidth="1"/>
    <col min="8713" max="8960" width="9" style="546"/>
    <col min="8961" max="8961" width="3.5" style="546" customWidth="1"/>
    <col min="8962" max="8962" width="21.375" style="546" customWidth="1"/>
    <col min="8963" max="8968" width="10.375" style="546" customWidth="1"/>
    <col min="8969" max="9216" width="9" style="546"/>
    <col min="9217" max="9217" width="3.5" style="546" customWidth="1"/>
    <col min="9218" max="9218" width="21.375" style="546" customWidth="1"/>
    <col min="9219" max="9224" width="10.375" style="546" customWidth="1"/>
    <col min="9225" max="9472" width="9" style="546"/>
    <col min="9473" max="9473" width="3.5" style="546" customWidth="1"/>
    <col min="9474" max="9474" width="21.375" style="546" customWidth="1"/>
    <col min="9475" max="9480" width="10.375" style="546" customWidth="1"/>
    <col min="9481" max="9728" width="9" style="546"/>
    <col min="9729" max="9729" width="3.5" style="546" customWidth="1"/>
    <col min="9730" max="9730" width="21.375" style="546" customWidth="1"/>
    <col min="9731" max="9736" width="10.375" style="546" customWidth="1"/>
    <col min="9737" max="9984" width="9" style="546"/>
    <col min="9985" max="9985" width="3.5" style="546" customWidth="1"/>
    <col min="9986" max="9986" width="21.375" style="546" customWidth="1"/>
    <col min="9987" max="9992" width="10.375" style="546" customWidth="1"/>
    <col min="9993" max="10240" width="9" style="546"/>
    <col min="10241" max="10241" width="3.5" style="546" customWidth="1"/>
    <col min="10242" max="10242" width="21.375" style="546" customWidth="1"/>
    <col min="10243" max="10248" width="10.375" style="546" customWidth="1"/>
    <col min="10249" max="10496" width="9" style="546"/>
    <col min="10497" max="10497" width="3.5" style="546" customWidth="1"/>
    <col min="10498" max="10498" width="21.375" style="546" customWidth="1"/>
    <col min="10499" max="10504" width="10.375" style="546" customWidth="1"/>
    <col min="10505" max="10752" width="9" style="546"/>
    <col min="10753" max="10753" width="3.5" style="546" customWidth="1"/>
    <col min="10754" max="10754" width="21.375" style="546" customWidth="1"/>
    <col min="10755" max="10760" width="10.375" style="546" customWidth="1"/>
    <col min="10761" max="11008" width="9" style="546"/>
    <col min="11009" max="11009" width="3.5" style="546" customWidth="1"/>
    <col min="11010" max="11010" width="21.375" style="546" customWidth="1"/>
    <col min="11011" max="11016" width="10.375" style="546" customWidth="1"/>
    <col min="11017" max="11264" width="9" style="546"/>
    <col min="11265" max="11265" width="3.5" style="546" customWidth="1"/>
    <col min="11266" max="11266" width="21.375" style="546" customWidth="1"/>
    <col min="11267" max="11272" width="10.375" style="546" customWidth="1"/>
    <col min="11273" max="11520" width="9" style="546"/>
    <col min="11521" max="11521" width="3.5" style="546" customWidth="1"/>
    <col min="11522" max="11522" width="21.375" style="546" customWidth="1"/>
    <col min="11523" max="11528" width="10.375" style="546" customWidth="1"/>
    <col min="11529" max="11776" width="9" style="546"/>
    <col min="11777" max="11777" width="3.5" style="546" customWidth="1"/>
    <col min="11778" max="11778" width="21.375" style="546" customWidth="1"/>
    <col min="11779" max="11784" width="10.375" style="546" customWidth="1"/>
    <col min="11785" max="12032" width="9" style="546"/>
    <col min="12033" max="12033" width="3.5" style="546" customWidth="1"/>
    <col min="12034" max="12034" width="21.375" style="546" customWidth="1"/>
    <col min="12035" max="12040" width="10.375" style="546" customWidth="1"/>
    <col min="12041" max="12288" width="9" style="546"/>
    <col min="12289" max="12289" width="3.5" style="546" customWidth="1"/>
    <col min="12290" max="12290" width="21.375" style="546" customWidth="1"/>
    <col min="12291" max="12296" width="10.375" style="546" customWidth="1"/>
    <col min="12297" max="12544" width="9" style="546"/>
    <col min="12545" max="12545" width="3.5" style="546" customWidth="1"/>
    <col min="12546" max="12546" width="21.375" style="546" customWidth="1"/>
    <col min="12547" max="12552" width="10.375" style="546" customWidth="1"/>
    <col min="12553" max="12800" width="9" style="546"/>
    <col min="12801" max="12801" width="3.5" style="546" customWidth="1"/>
    <col min="12802" max="12802" width="21.375" style="546" customWidth="1"/>
    <col min="12803" max="12808" width="10.375" style="546" customWidth="1"/>
    <col min="12809" max="13056" width="9" style="546"/>
    <col min="13057" max="13057" width="3.5" style="546" customWidth="1"/>
    <col min="13058" max="13058" width="21.375" style="546" customWidth="1"/>
    <col min="13059" max="13064" width="10.375" style="546" customWidth="1"/>
    <col min="13065" max="13312" width="9" style="546"/>
    <col min="13313" max="13313" width="3.5" style="546" customWidth="1"/>
    <col min="13314" max="13314" width="21.375" style="546" customWidth="1"/>
    <col min="13315" max="13320" width="10.375" style="546" customWidth="1"/>
    <col min="13321" max="13568" width="9" style="546"/>
    <col min="13569" max="13569" width="3.5" style="546" customWidth="1"/>
    <col min="13570" max="13570" width="21.375" style="546" customWidth="1"/>
    <col min="13571" max="13576" width="10.375" style="546" customWidth="1"/>
    <col min="13577" max="13824" width="9" style="546"/>
    <col min="13825" max="13825" width="3.5" style="546" customWidth="1"/>
    <col min="13826" max="13826" width="21.375" style="546" customWidth="1"/>
    <col min="13827" max="13832" width="10.375" style="546" customWidth="1"/>
    <col min="13833" max="14080" width="9" style="546"/>
    <col min="14081" max="14081" width="3.5" style="546" customWidth="1"/>
    <col min="14082" max="14082" width="21.375" style="546" customWidth="1"/>
    <col min="14083" max="14088" width="10.375" style="546" customWidth="1"/>
    <col min="14089" max="14336" width="9" style="546"/>
    <col min="14337" max="14337" width="3.5" style="546" customWidth="1"/>
    <col min="14338" max="14338" width="21.375" style="546" customWidth="1"/>
    <col min="14339" max="14344" width="10.375" style="546" customWidth="1"/>
    <col min="14345" max="14592" width="9" style="546"/>
    <col min="14593" max="14593" width="3.5" style="546" customWidth="1"/>
    <col min="14594" max="14594" width="21.375" style="546" customWidth="1"/>
    <col min="14595" max="14600" width="10.375" style="546" customWidth="1"/>
    <col min="14601" max="14848" width="9" style="546"/>
    <col min="14849" max="14849" width="3.5" style="546" customWidth="1"/>
    <col min="14850" max="14850" width="21.375" style="546" customWidth="1"/>
    <col min="14851" max="14856" width="10.375" style="546" customWidth="1"/>
    <col min="14857" max="15104" width="9" style="546"/>
    <col min="15105" max="15105" width="3.5" style="546" customWidth="1"/>
    <col min="15106" max="15106" width="21.375" style="546" customWidth="1"/>
    <col min="15107" max="15112" width="10.375" style="546" customWidth="1"/>
    <col min="15113" max="15360" width="9" style="546"/>
    <col min="15361" max="15361" width="3.5" style="546" customWidth="1"/>
    <col min="15362" max="15362" width="21.375" style="546" customWidth="1"/>
    <col min="15363" max="15368" width="10.375" style="546" customWidth="1"/>
    <col min="15369" max="15616" width="9" style="546"/>
    <col min="15617" max="15617" width="3.5" style="546" customWidth="1"/>
    <col min="15618" max="15618" width="21.375" style="546" customWidth="1"/>
    <col min="15619" max="15624" width="10.375" style="546" customWidth="1"/>
    <col min="15625" max="15872" width="9" style="546"/>
    <col min="15873" max="15873" width="3.5" style="546" customWidth="1"/>
    <col min="15874" max="15874" width="21.375" style="546" customWidth="1"/>
    <col min="15875" max="15880" width="10.375" style="546" customWidth="1"/>
    <col min="15881" max="16128" width="9" style="546"/>
    <col min="16129" max="16129" width="3.5" style="546" customWidth="1"/>
    <col min="16130" max="16130" width="21.375" style="546" customWidth="1"/>
    <col min="16131" max="16136" width="10.375" style="546" customWidth="1"/>
    <col min="16137" max="16384" width="9" style="546"/>
  </cols>
  <sheetData>
    <row r="1" spans="1:8" ht="9" customHeight="1">
      <c r="H1" s="547"/>
    </row>
    <row r="2" spans="1:8" ht="21">
      <c r="C2" s="548"/>
      <c r="D2" s="548" t="s">
        <v>1833</v>
      </c>
      <c r="E2" s="548"/>
      <c r="F2" s="548"/>
      <c r="G2" s="548"/>
      <c r="H2" s="548"/>
    </row>
    <row r="3" spans="1:8" ht="10.5" customHeight="1">
      <c r="B3" s="549"/>
      <c r="C3" s="549"/>
      <c r="D3" s="549"/>
      <c r="E3" s="549"/>
      <c r="F3" s="549"/>
      <c r="G3" s="549"/>
      <c r="H3" s="549"/>
    </row>
    <row r="4" spans="1:8" ht="29.25" customHeight="1">
      <c r="A4" s="1886" t="s">
        <v>1834</v>
      </c>
      <c r="B4" s="1886"/>
      <c r="C4" s="1887">
        <f>'02入力票（その２）'!G21</f>
        <v>0</v>
      </c>
      <c r="D4" s="1887"/>
      <c r="E4" s="1887"/>
      <c r="F4" s="1887"/>
      <c r="G4" s="1887"/>
      <c r="H4" s="1887"/>
    </row>
    <row r="5" spans="1:8" ht="29.25" customHeight="1">
      <c r="A5" s="1886" t="s">
        <v>1835</v>
      </c>
      <c r="B5" s="1886"/>
      <c r="C5" s="1888">
        <f>IF('02入力票（その２）'!G10="○","",'02入力票（その２）'!G41)</f>
        <v>0</v>
      </c>
      <c r="D5" s="1889"/>
      <c r="E5" s="1889"/>
      <c r="F5" s="1889"/>
      <c r="G5" s="1889"/>
      <c r="H5" s="1890"/>
    </row>
    <row r="6" spans="1:8" ht="30" customHeight="1">
      <c r="A6" s="1891" t="s">
        <v>1836</v>
      </c>
      <c r="B6" s="1891"/>
      <c r="C6" s="1891"/>
      <c r="D6" s="1891"/>
      <c r="E6" s="1891"/>
      <c r="F6" s="1891"/>
      <c r="G6" s="1891"/>
      <c r="H6" s="1891"/>
    </row>
    <row r="7" spans="1:8" ht="27" customHeight="1">
      <c r="A7" s="1902" t="s">
        <v>1837</v>
      </c>
      <c r="B7" s="1902"/>
      <c r="C7" s="1899" t="s">
        <v>1838</v>
      </c>
      <c r="D7" s="1899"/>
      <c r="E7" s="1899"/>
      <c r="F7" s="1885" t="s">
        <v>1839</v>
      </c>
      <c r="G7" s="1885"/>
      <c r="H7" s="1885"/>
    </row>
    <row r="8" spans="1:8" ht="27" customHeight="1">
      <c r="A8" s="1902"/>
      <c r="B8" s="1902"/>
      <c r="C8" s="1899" t="s">
        <v>1840</v>
      </c>
      <c r="D8" s="1899"/>
      <c r="E8" s="1899"/>
      <c r="F8" s="1885" t="s">
        <v>1839</v>
      </c>
      <c r="G8" s="1885"/>
      <c r="H8" s="1885"/>
    </row>
    <row r="9" spans="1:8" ht="27" customHeight="1">
      <c r="A9" s="1902"/>
      <c r="B9" s="1902"/>
      <c r="C9" s="1899" t="s">
        <v>1841</v>
      </c>
      <c r="D9" s="1899"/>
      <c r="E9" s="1899"/>
      <c r="F9" s="1885" t="s">
        <v>1839</v>
      </c>
      <c r="G9" s="1885"/>
      <c r="H9" s="1885"/>
    </row>
    <row r="10" spans="1:8" ht="13.5" customHeight="1">
      <c r="B10" s="550"/>
      <c r="C10" s="550"/>
      <c r="D10" s="550"/>
      <c r="E10" s="550"/>
      <c r="F10" s="550"/>
      <c r="G10" s="550"/>
      <c r="H10" s="550"/>
    </row>
    <row r="11" spans="1:8" ht="14.25" customHeight="1">
      <c r="B11" s="551"/>
      <c r="C11" s="551"/>
      <c r="D11" s="551"/>
      <c r="E11" s="551"/>
      <c r="F11" s="551"/>
      <c r="G11" s="551"/>
      <c r="H11" s="551"/>
    </row>
    <row r="12" spans="1:8" ht="18" customHeight="1">
      <c r="A12" s="1900" t="s">
        <v>1842</v>
      </c>
      <c r="B12" s="1900"/>
      <c r="C12" s="1900"/>
      <c r="D12" s="1900"/>
      <c r="E12" s="1900"/>
      <c r="F12" s="1900"/>
      <c r="G12" s="1900"/>
      <c r="H12" s="1900"/>
    </row>
    <row r="13" spans="1:8" ht="30" customHeight="1">
      <c r="A13" s="1901" t="s">
        <v>1843</v>
      </c>
      <c r="B13" s="1901"/>
      <c r="C13" s="1901"/>
      <c r="D13" s="1901"/>
      <c r="E13" s="1901"/>
      <c r="F13" s="1901"/>
      <c r="G13" s="1901"/>
      <c r="H13" s="1901"/>
    </row>
    <row r="14" spans="1:8" ht="22.5" customHeight="1">
      <c r="A14" s="1886" t="s">
        <v>1844</v>
      </c>
      <c r="B14" s="1886" t="s">
        <v>1845</v>
      </c>
      <c r="C14" s="1886" t="s">
        <v>11</v>
      </c>
      <c r="D14" s="1886"/>
      <c r="E14" s="1886" t="s">
        <v>17</v>
      </c>
      <c r="F14" s="1886"/>
      <c r="G14" s="1886" t="s">
        <v>23</v>
      </c>
      <c r="H14" s="1886"/>
    </row>
    <row r="15" spans="1:8" ht="18.75" customHeight="1">
      <c r="A15" s="1886"/>
      <c r="B15" s="1886"/>
      <c r="C15" s="552" t="s">
        <v>557</v>
      </c>
      <c r="D15" s="552" t="s">
        <v>1846</v>
      </c>
      <c r="E15" s="552" t="s">
        <v>557</v>
      </c>
      <c r="F15" s="552" t="s">
        <v>1846</v>
      </c>
      <c r="G15" s="552" t="s">
        <v>557</v>
      </c>
      <c r="H15" s="552" t="s">
        <v>1846</v>
      </c>
    </row>
    <row r="16" spans="1:8" ht="23.25" customHeight="1">
      <c r="A16" s="552">
        <v>1</v>
      </c>
      <c r="B16" s="553" t="s">
        <v>167</v>
      </c>
      <c r="C16" s="554" t="str">
        <f>IF('01入力票（その１）'!F6="○","○","－")</f>
        <v>－</v>
      </c>
      <c r="D16" s="554"/>
      <c r="E16" s="554" t="str">
        <f>IF('01入力票（その１）'!G6="○","○","－")</f>
        <v>－</v>
      </c>
      <c r="F16" s="554"/>
      <c r="G16" s="554" t="str">
        <f>IF('01入力票（その１）'!H6="○","○","－")</f>
        <v>－</v>
      </c>
      <c r="H16" s="554"/>
    </row>
    <row r="17" spans="1:8" ht="23.25" customHeight="1">
      <c r="A17" s="552">
        <v>2</v>
      </c>
      <c r="B17" s="553" t="s">
        <v>171</v>
      </c>
      <c r="C17" s="554" t="str">
        <f>IF('01入力票（その１）'!F7="○","○","－")</f>
        <v>－</v>
      </c>
      <c r="D17" s="554"/>
      <c r="E17" s="554" t="str">
        <f>IF('01入力票（その１）'!G7="○","○","－")</f>
        <v>－</v>
      </c>
      <c r="F17" s="554"/>
      <c r="G17" s="554" t="str">
        <f>IF('01入力票（その１）'!H7="○","○","－")</f>
        <v>－</v>
      </c>
      <c r="H17" s="554"/>
    </row>
    <row r="18" spans="1:8" ht="23.25" customHeight="1">
      <c r="A18" s="552">
        <v>3</v>
      </c>
      <c r="B18" s="553" t="s">
        <v>174</v>
      </c>
      <c r="C18" s="554" t="str">
        <f>IF('01入力票（その１）'!F8="○","○","－")</f>
        <v>－</v>
      </c>
      <c r="D18" s="554"/>
      <c r="E18" s="554" t="str">
        <f>IF('01入力票（その１）'!G8="○","○","－")</f>
        <v>－</v>
      </c>
      <c r="F18" s="554"/>
      <c r="G18" s="554" t="str">
        <f>IF('01入力票（その１）'!H8="○","○","－")</f>
        <v>－</v>
      </c>
      <c r="H18" s="554"/>
    </row>
    <row r="19" spans="1:8" ht="23.25" customHeight="1">
      <c r="A19" s="552">
        <v>4</v>
      </c>
      <c r="B19" s="553" t="s">
        <v>1847</v>
      </c>
      <c r="C19" s="554" t="str">
        <f>IF('01入力票（その１）'!F9="○","○","－")</f>
        <v>－</v>
      </c>
      <c r="D19" s="554"/>
      <c r="E19" s="554" t="str">
        <f>IF('01入力票（その１）'!G9="○","○","－")</f>
        <v>－</v>
      </c>
      <c r="F19" s="554"/>
      <c r="G19" s="554" t="str">
        <f>IF('01入力票（その１）'!H9="○","○","－")</f>
        <v>－</v>
      </c>
      <c r="H19" s="554"/>
    </row>
    <row r="20" spans="1:8" ht="23.25" customHeight="1">
      <c r="A20" s="552">
        <v>5</v>
      </c>
      <c r="B20" s="553" t="s">
        <v>1848</v>
      </c>
      <c r="C20" s="554" t="str">
        <f>IF('01入力票（その１）'!F10="○","○","－")</f>
        <v>－</v>
      </c>
      <c r="D20" s="554"/>
      <c r="E20" s="554" t="str">
        <f>IF('01入力票（その１）'!G10="○","○","－")</f>
        <v>－</v>
      </c>
      <c r="F20" s="554"/>
      <c r="G20" s="554" t="str">
        <f>IF('01入力票（その１）'!H10="○","○","－")</f>
        <v>－</v>
      </c>
      <c r="H20" s="554"/>
    </row>
    <row r="21" spans="1:8" ht="23.25" customHeight="1">
      <c r="A21" s="552">
        <v>6</v>
      </c>
      <c r="B21" s="666" t="s">
        <v>1849</v>
      </c>
      <c r="C21" s="554" t="str">
        <f>IF('01入力票（その１）'!F11="○","○","－")</f>
        <v>－</v>
      </c>
      <c r="D21" s="554"/>
      <c r="E21" s="554" t="str">
        <f>IF('01入力票（その１）'!G11="○","○","－")</f>
        <v>－</v>
      </c>
      <c r="F21" s="554"/>
      <c r="G21" s="554" t="str">
        <f>IF('01入力票（その１）'!H11="○","○","－")</f>
        <v>－</v>
      </c>
      <c r="H21" s="554"/>
    </row>
    <row r="22" spans="1:8" ht="23.25" customHeight="1">
      <c r="A22" s="552">
        <v>7</v>
      </c>
      <c r="B22" s="553" t="s">
        <v>1850</v>
      </c>
      <c r="C22" s="554" t="str">
        <f>IF('01入力票（その１）'!F12="○","○","－")</f>
        <v>－</v>
      </c>
      <c r="D22" s="554"/>
      <c r="E22" s="554" t="str">
        <f>IF('01入力票（その１）'!G12="○","○","－")</f>
        <v>－</v>
      </c>
      <c r="F22" s="554"/>
      <c r="G22" s="554" t="str">
        <f>IF('01入力票（その１）'!H12="○","○","－")</f>
        <v>－</v>
      </c>
      <c r="H22" s="554"/>
    </row>
    <row r="23" spans="1:8" ht="23.25" customHeight="1">
      <c r="A23" s="552">
        <v>8</v>
      </c>
      <c r="B23" s="553" t="s">
        <v>1851</v>
      </c>
      <c r="C23" s="554" t="str">
        <f>IF('01入力票（その１）'!F13="○","○","－")</f>
        <v>－</v>
      </c>
      <c r="D23" s="554"/>
      <c r="E23" s="554" t="str">
        <f>IF('01入力票（その１）'!G13="○","○","－")</f>
        <v>－</v>
      </c>
      <c r="F23" s="554"/>
      <c r="G23" s="554" t="str">
        <f>IF('01入力票（その１）'!H13="○","○","－")</f>
        <v>－</v>
      </c>
      <c r="H23" s="554"/>
    </row>
    <row r="24" spans="1:8" ht="23.25" customHeight="1">
      <c r="A24" s="552">
        <v>9</v>
      </c>
      <c r="B24" s="553" t="s">
        <v>192</v>
      </c>
      <c r="C24" s="554" t="str">
        <f>IF('01入力票（その１）'!F14="○","○","－")</f>
        <v>－</v>
      </c>
      <c r="D24" s="554"/>
      <c r="E24" s="554" t="str">
        <f>IF('01入力票（その１）'!G14="○","○","－")</f>
        <v>－</v>
      </c>
      <c r="F24" s="554"/>
      <c r="G24" s="554" t="str">
        <f>IF('01入力票（その１）'!H14="○","○","－")</f>
        <v>－</v>
      </c>
      <c r="H24" s="554"/>
    </row>
    <row r="25" spans="1:8" ht="23.25" customHeight="1">
      <c r="A25" s="552">
        <v>10</v>
      </c>
      <c r="B25" s="553" t="s">
        <v>579</v>
      </c>
      <c r="C25" s="554" t="str">
        <f>IF('01入力票（その１）'!F15="○","○","－")</f>
        <v>－</v>
      </c>
      <c r="D25" s="554"/>
      <c r="E25" s="554" t="str">
        <f>IF('01入力票（その１）'!G15="○","○","－")</f>
        <v>－</v>
      </c>
      <c r="F25" s="554"/>
      <c r="G25" s="554" t="str">
        <f>IF('01入力票（その１）'!H15="○","○","－")</f>
        <v>－</v>
      </c>
      <c r="H25" s="554"/>
    </row>
    <row r="26" spans="1:8" ht="23.25" customHeight="1">
      <c r="A26" s="552">
        <v>11</v>
      </c>
      <c r="B26" s="553" t="s">
        <v>581</v>
      </c>
      <c r="C26" s="554" t="str">
        <f>IF('01入力票（その１）'!F16="○","○","－")</f>
        <v>－</v>
      </c>
      <c r="D26" s="555"/>
      <c r="E26" s="554" t="str">
        <f>IF('01入力票（その１）'!G16="○","○","－")</f>
        <v>－</v>
      </c>
      <c r="F26" s="555"/>
      <c r="G26" s="554" t="str">
        <f>IF('01入力票（その１）'!H16="○","○","－")</f>
        <v>－</v>
      </c>
      <c r="H26" s="555"/>
    </row>
    <row r="27" spans="1:8" ht="23.25" customHeight="1">
      <c r="A27" s="552">
        <v>12</v>
      </c>
      <c r="B27" s="553" t="s">
        <v>583</v>
      </c>
      <c r="C27" s="554" t="str">
        <f>IF('01入力票（その１）'!F17="○","○","－")</f>
        <v>－</v>
      </c>
      <c r="D27" s="554"/>
      <c r="E27" s="554" t="str">
        <f>IF('01入力票（その１）'!G17="○","○","－")</f>
        <v>－</v>
      </c>
      <c r="F27" s="554"/>
      <c r="G27" s="554" t="str">
        <f>IF('01入力票（その１）'!H17="○","○","－")</f>
        <v>－</v>
      </c>
      <c r="H27" s="554"/>
    </row>
    <row r="28" spans="1:8" ht="23.25" customHeight="1">
      <c r="A28" s="556"/>
      <c r="B28" s="552" t="s">
        <v>300</v>
      </c>
      <c r="C28" s="554">
        <f>COUNTIF(C16:C27,"○")</f>
        <v>0</v>
      </c>
      <c r="D28" s="557"/>
      <c r="E28" s="554">
        <f>COUNTIF(E16:E27,"○")</f>
        <v>0</v>
      </c>
      <c r="F28" s="557"/>
      <c r="G28" s="554">
        <f>COUNTIF(G16:G27,"○")</f>
        <v>0</v>
      </c>
      <c r="H28" s="557"/>
    </row>
    <row r="29" spans="1:8" ht="16.5" customHeight="1">
      <c r="A29" s="558"/>
      <c r="B29" s="558"/>
      <c r="C29" s="558"/>
      <c r="D29" s="558"/>
      <c r="E29" s="558"/>
      <c r="F29" s="558"/>
      <c r="G29" s="558"/>
      <c r="H29" s="558"/>
    </row>
    <row r="30" spans="1:8" ht="27.95" customHeight="1">
      <c r="A30" s="1892" t="s">
        <v>1852</v>
      </c>
      <c r="B30" s="1893"/>
      <c r="C30" s="1903" t="s">
        <v>2630</v>
      </c>
      <c r="D30" s="1903"/>
      <c r="E30" s="1903" t="s">
        <v>2631</v>
      </c>
      <c r="F30" s="1903"/>
      <c r="G30" s="1903" t="s">
        <v>2632</v>
      </c>
      <c r="H30" s="1903"/>
    </row>
    <row r="31" spans="1:8" ht="37.5" customHeight="1">
      <c r="A31" s="1894" t="s">
        <v>2586</v>
      </c>
      <c r="B31" s="1895"/>
      <c r="C31" s="1904" t="s">
        <v>2588</v>
      </c>
      <c r="D31" s="1904"/>
      <c r="E31" s="1904" t="s">
        <v>2589</v>
      </c>
      <c r="F31" s="1904"/>
      <c r="G31" s="1904" t="s">
        <v>2589</v>
      </c>
      <c r="H31" s="1904"/>
    </row>
    <row r="32" spans="1:8" s="588" customFormat="1" ht="75.95" customHeight="1">
      <c r="A32" s="1896" t="s">
        <v>2587</v>
      </c>
      <c r="B32" s="1897"/>
      <c r="C32" s="1897"/>
      <c r="D32" s="1897"/>
      <c r="E32" s="1897"/>
      <c r="F32" s="1897"/>
      <c r="G32" s="1897"/>
      <c r="H32" s="1898"/>
    </row>
  </sheetData>
  <sheetProtection password="8A15" sheet="1" objects="1" scenarios="1" selectLockedCells="1"/>
  <mergeCells count="28">
    <mergeCell ref="C30:D30"/>
    <mergeCell ref="E30:F30"/>
    <mergeCell ref="G30:H30"/>
    <mergeCell ref="C31:D31"/>
    <mergeCell ref="E31:F31"/>
    <mergeCell ref="G31:H31"/>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ゴシック,標準"&amp;8平成３０年度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Zeros="0" view="pageBreakPreview" zoomScale="75" zoomScaleNormal="100" zoomScaleSheetLayoutView="75" workbookViewId="0"/>
  </sheetViews>
  <sheetFormatPr defaultRowHeight="13.5"/>
  <cols>
    <col min="1" max="1" width="2.375" style="560" customWidth="1"/>
    <col min="2" max="2" width="14.5" style="560" customWidth="1"/>
    <col min="3" max="3" width="8.5" style="560" customWidth="1"/>
    <col min="4" max="4" width="11.125" style="560" customWidth="1"/>
    <col min="5" max="5" width="12.375" style="560" customWidth="1"/>
    <col min="6" max="9" width="11.125" style="560" customWidth="1"/>
    <col min="10" max="256" width="9" style="560"/>
    <col min="257" max="257" width="2.375" style="560" customWidth="1"/>
    <col min="258" max="258" width="14.5" style="560" customWidth="1"/>
    <col min="259" max="259" width="8.5" style="560" customWidth="1"/>
    <col min="260" max="260" width="11.125" style="560" customWidth="1"/>
    <col min="261" max="261" width="12.375" style="560" customWidth="1"/>
    <col min="262" max="265" width="11.125" style="560" customWidth="1"/>
    <col min="266" max="512" width="9" style="560"/>
    <col min="513" max="513" width="2.375" style="560" customWidth="1"/>
    <col min="514" max="514" width="14.5" style="560" customWidth="1"/>
    <col min="515" max="515" width="8.5" style="560" customWidth="1"/>
    <col min="516" max="516" width="11.125" style="560" customWidth="1"/>
    <col min="517" max="517" width="12.375" style="560" customWidth="1"/>
    <col min="518" max="521" width="11.125" style="560" customWidth="1"/>
    <col min="522" max="768" width="9" style="560"/>
    <col min="769" max="769" width="2.375" style="560" customWidth="1"/>
    <col min="770" max="770" width="14.5" style="560" customWidth="1"/>
    <col min="771" max="771" width="8.5" style="560" customWidth="1"/>
    <col min="772" max="772" width="11.125" style="560" customWidth="1"/>
    <col min="773" max="773" width="12.375" style="560" customWidth="1"/>
    <col min="774" max="777" width="11.125" style="560" customWidth="1"/>
    <col min="778" max="1024" width="9" style="560"/>
    <col min="1025" max="1025" width="2.375" style="560" customWidth="1"/>
    <col min="1026" max="1026" width="14.5" style="560" customWidth="1"/>
    <col min="1027" max="1027" width="8.5" style="560" customWidth="1"/>
    <col min="1028" max="1028" width="11.125" style="560" customWidth="1"/>
    <col min="1029" max="1029" width="12.375" style="560" customWidth="1"/>
    <col min="1030" max="1033" width="11.125" style="560" customWidth="1"/>
    <col min="1034" max="1280" width="9" style="560"/>
    <col min="1281" max="1281" width="2.375" style="560" customWidth="1"/>
    <col min="1282" max="1282" width="14.5" style="560" customWidth="1"/>
    <col min="1283" max="1283" width="8.5" style="560" customWidth="1"/>
    <col min="1284" max="1284" width="11.125" style="560" customWidth="1"/>
    <col min="1285" max="1285" width="12.375" style="560" customWidth="1"/>
    <col min="1286" max="1289" width="11.125" style="560" customWidth="1"/>
    <col min="1290" max="1536" width="9" style="560"/>
    <col min="1537" max="1537" width="2.375" style="560" customWidth="1"/>
    <col min="1538" max="1538" width="14.5" style="560" customWidth="1"/>
    <col min="1539" max="1539" width="8.5" style="560" customWidth="1"/>
    <col min="1540" max="1540" width="11.125" style="560" customWidth="1"/>
    <col min="1541" max="1541" width="12.375" style="560" customWidth="1"/>
    <col min="1542" max="1545" width="11.125" style="560" customWidth="1"/>
    <col min="1546" max="1792" width="9" style="560"/>
    <col min="1793" max="1793" width="2.375" style="560" customWidth="1"/>
    <col min="1794" max="1794" width="14.5" style="560" customWidth="1"/>
    <col min="1795" max="1795" width="8.5" style="560" customWidth="1"/>
    <col min="1796" max="1796" width="11.125" style="560" customWidth="1"/>
    <col min="1797" max="1797" width="12.375" style="560" customWidth="1"/>
    <col min="1798" max="1801" width="11.125" style="560" customWidth="1"/>
    <col min="1802" max="2048" width="9" style="560"/>
    <col min="2049" max="2049" width="2.375" style="560" customWidth="1"/>
    <col min="2050" max="2050" width="14.5" style="560" customWidth="1"/>
    <col min="2051" max="2051" width="8.5" style="560" customWidth="1"/>
    <col min="2052" max="2052" width="11.125" style="560" customWidth="1"/>
    <col min="2053" max="2053" width="12.375" style="560" customWidth="1"/>
    <col min="2054" max="2057" width="11.125" style="560" customWidth="1"/>
    <col min="2058" max="2304" width="9" style="560"/>
    <col min="2305" max="2305" width="2.375" style="560" customWidth="1"/>
    <col min="2306" max="2306" width="14.5" style="560" customWidth="1"/>
    <col min="2307" max="2307" width="8.5" style="560" customWidth="1"/>
    <col min="2308" max="2308" width="11.125" style="560" customWidth="1"/>
    <col min="2309" max="2309" width="12.375" style="560" customWidth="1"/>
    <col min="2310" max="2313" width="11.125" style="560" customWidth="1"/>
    <col min="2314" max="2560" width="9" style="560"/>
    <col min="2561" max="2561" width="2.375" style="560" customWidth="1"/>
    <col min="2562" max="2562" width="14.5" style="560" customWidth="1"/>
    <col min="2563" max="2563" width="8.5" style="560" customWidth="1"/>
    <col min="2564" max="2564" width="11.125" style="560" customWidth="1"/>
    <col min="2565" max="2565" width="12.375" style="560" customWidth="1"/>
    <col min="2566" max="2569" width="11.125" style="560" customWidth="1"/>
    <col min="2570" max="2816" width="9" style="560"/>
    <col min="2817" max="2817" width="2.375" style="560" customWidth="1"/>
    <col min="2818" max="2818" width="14.5" style="560" customWidth="1"/>
    <col min="2819" max="2819" width="8.5" style="560" customWidth="1"/>
    <col min="2820" max="2820" width="11.125" style="560" customWidth="1"/>
    <col min="2821" max="2821" width="12.375" style="560" customWidth="1"/>
    <col min="2822" max="2825" width="11.125" style="560" customWidth="1"/>
    <col min="2826" max="3072" width="9" style="560"/>
    <col min="3073" max="3073" width="2.375" style="560" customWidth="1"/>
    <col min="3074" max="3074" width="14.5" style="560" customWidth="1"/>
    <col min="3075" max="3075" width="8.5" style="560" customWidth="1"/>
    <col min="3076" max="3076" width="11.125" style="560" customWidth="1"/>
    <col min="3077" max="3077" width="12.375" style="560" customWidth="1"/>
    <col min="3078" max="3081" width="11.125" style="560" customWidth="1"/>
    <col min="3082" max="3328" width="9" style="560"/>
    <col min="3329" max="3329" width="2.375" style="560" customWidth="1"/>
    <col min="3330" max="3330" width="14.5" style="560" customWidth="1"/>
    <col min="3331" max="3331" width="8.5" style="560" customWidth="1"/>
    <col min="3332" max="3332" width="11.125" style="560" customWidth="1"/>
    <col min="3333" max="3333" width="12.375" style="560" customWidth="1"/>
    <col min="3334" max="3337" width="11.125" style="560" customWidth="1"/>
    <col min="3338" max="3584" width="9" style="560"/>
    <col min="3585" max="3585" width="2.375" style="560" customWidth="1"/>
    <col min="3586" max="3586" width="14.5" style="560" customWidth="1"/>
    <col min="3587" max="3587" width="8.5" style="560" customWidth="1"/>
    <col min="3588" max="3588" width="11.125" style="560" customWidth="1"/>
    <col min="3589" max="3589" width="12.375" style="560" customWidth="1"/>
    <col min="3590" max="3593" width="11.125" style="560" customWidth="1"/>
    <col min="3594" max="3840" width="9" style="560"/>
    <col min="3841" max="3841" width="2.375" style="560" customWidth="1"/>
    <col min="3842" max="3842" width="14.5" style="560" customWidth="1"/>
    <col min="3843" max="3843" width="8.5" style="560" customWidth="1"/>
    <col min="3844" max="3844" width="11.125" style="560" customWidth="1"/>
    <col min="3845" max="3845" width="12.375" style="560" customWidth="1"/>
    <col min="3846" max="3849" width="11.125" style="560" customWidth="1"/>
    <col min="3850" max="4096" width="9" style="560"/>
    <col min="4097" max="4097" width="2.375" style="560" customWidth="1"/>
    <col min="4098" max="4098" width="14.5" style="560" customWidth="1"/>
    <col min="4099" max="4099" width="8.5" style="560" customWidth="1"/>
    <col min="4100" max="4100" width="11.125" style="560" customWidth="1"/>
    <col min="4101" max="4101" width="12.375" style="560" customWidth="1"/>
    <col min="4102" max="4105" width="11.125" style="560" customWidth="1"/>
    <col min="4106" max="4352" width="9" style="560"/>
    <col min="4353" max="4353" width="2.375" style="560" customWidth="1"/>
    <col min="4354" max="4354" width="14.5" style="560" customWidth="1"/>
    <col min="4355" max="4355" width="8.5" style="560" customWidth="1"/>
    <col min="4356" max="4356" width="11.125" style="560" customWidth="1"/>
    <col min="4357" max="4357" width="12.375" style="560" customWidth="1"/>
    <col min="4358" max="4361" width="11.125" style="560" customWidth="1"/>
    <col min="4362" max="4608" width="9" style="560"/>
    <col min="4609" max="4609" width="2.375" style="560" customWidth="1"/>
    <col min="4610" max="4610" width="14.5" style="560" customWidth="1"/>
    <col min="4611" max="4611" width="8.5" style="560" customWidth="1"/>
    <col min="4612" max="4612" width="11.125" style="560" customWidth="1"/>
    <col min="4613" max="4613" width="12.375" style="560" customWidth="1"/>
    <col min="4614" max="4617" width="11.125" style="560" customWidth="1"/>
    <col min="4618" max="4864" width="9" style="560"/>
    <col min="4865" max="4865" width="2.375" style="560" customWidth="1"/>
    <col min="4866" max="4866" width="14.5" style="560" customWidth="1"/>
    <col min="4867" max="4867" width="8.5" style="560" customWidth="1"/>
    <col min="4868" max="4868" width="11.125" style="560" customWidth="1"/>
    <col min="4869" max="4869" width="12.375" style="560" customWidth="1"/>
    <col min="4870" max="4873" width="11.125" style="560" customWidth="1"/>
    <col min="4874" max="5120" width="9" style="560"/>
    <col min="5121" max="5121" width="2.375" style="560" customWidth="1"/>
    <col min="5122" max="5122" width="14.5" style="560" customWidth="1"/>
    <col min="5123" max="5123" width="8.5" style="560" customWidth="1"/>
    <col min="5124" max="5124" width="11.125" style="560" customWidth="1"/>
    <col min="5125" max="5125" width="12.375" style="560" customWidth="1"/>
    <col min="5126" max="5129" width="11.125" style="560" customWidth="1"/>
    <col min="5130" max="5376" width="9" style="560"/>
    <col min="5377" max="5377" width="2.375" style="560" customWidth="1"/>
    <col min="5378" max="5378" width="14.5" style="560" customWidth="1"/>
    <col min="5379" max="5379" width="8.5" style="560" customWidth="1"/>
    <col min="5380" max="5380" width="11.125" style="560" customWidth="1"/>
    <col min="5381" max="5381" width="12.375" style="560" customWidth="1"/>
    <col min="5382" max="5385" width="11.125" style="560" customWidth="1"/>
    <col min="5386" max="5632" width="9" style="560"/>
    <col min="5633" max="5633" width="2.375" style="560" customWidth="1"/>
    <col min="5634" max="5634" width="14.5" style="560" customWidth="1"/>
    <col min="5635" max="5635" width="8.5" style="560" customWidth="1"/>
    <col min="5636" max="5636" width="11.125" style="560" customWidth="1"/>
    <col min="5637" max="5637" width="12.375" style="560" customWidth="1"/>
    <col min="5638" max="5641" width="11.125" style="560" customWidth="1"/>
    <col min="5642" max="5888" width="9" style="560"/>
    <col min="5889" max="5889" width="2.375" style="560" customWidth="1"/>
    <col min="5890" max="5890" width="14.5" style="560" customWidth="1"/>
    <col min="5891" max="5891" width="8.5" style="560" customWidth="1"/>
    <col min="5892" max="5892" width="11.125" style="560" customWidth="1"/>
    <col min="5893" max="5893" width="12.375" style="560" customWidth="1"/>
    <col min="5894" max="5897" width="11.125" style="560" customWidth="1"/>
    <col min="5898" max="6144" width="9" style="560"/>
    <col min="6145" max="6145" width="2.375" style="560" customWidth="1"/>
    <col min="6146" max="6146" width="14.5" style="560" customWidth="1"/>
    <col min="6147" max="6147" width="8.5" style="560" customWidth="1"/>
    <col min="6148" max="6148" width="11.125" style="560" customWidth="1"/>
    <col min="6149" max="6149" width="12.375" style="560" customWidth="1"/>
    <col min="6150" max="6153" width="11.125" style="560" customWidth="1"/>
    <col min="6154" max="6400" width="9" style="560"/>
    <col min="6401" max="6401" width="2.375" style="560" customWidth="1"/>
    <col min="6402" max="6402" width="14.5" style="560" customWidth="1"/>
    <col min="6403" max="6403" width="8.5" style="560" customWidth="1"/>
    <col min="6404" max="6404" width="11.125" style="560" customWidth="1"/>
    <col min="6405" max="6405" width="12.375" style="560" customWidth="1"/>
    <col min="6406" max="6409" width="11.125" style="560" customWidth="1"/>
    <col min="6410" max="6656" width="9" style="560"/>
    <col min="6657" max="6657" width="2.375" style="560" customWidth="1"/>
    <col min="6658" max="6658" width="14.5" style="560" customWidth="1"/>
    <col min="6659" max="6659" width="8.5" style="560" customWidth="1"/>
    <col min="6660" max="6660" width="11.125" style="560" customWidth="1"/>
    <col min="6661" max="6661" width="12.375" style="560" customWidth="1"/>
    <col min="6662" max="6665" width="11.125" style="560" customWidth="1"/>
    <col min="6666" max="6912" width="9" style="560"/>
    <col min="6913" max="6913" width="2.375" style="560" customWidth="1"/>
    <col min="6914" max="6914" width="14.5" style="560" customWidth="1"/>
    <col min="6915" max="6915" width="8.5" style="560" customWidth="1"/>
    <col min="6916" max="6916" width="11.125" style="560" customWidth="1"/>
    <col min="6917" max="6917" width="12.375" style="560" customWidth="1"/>
    <col min="6918" max="6921" width="11.125" style="560" customWidth="1"/>
    <col min="6922" max="7168" width="9" style="560"/>
    <col min="7169" max="7169" width="2.375" style="560" customWidth="1"/>
    <col min="7170" max="7170" width="14.5" style="560" customWidth="1"/>
    <col min="7171" max="7171" width="8.5" style="560" customWidth="1"/>
    <col min="7172" max="7172" width="11.125" style="560" customWidth="1"/>
    <col min="7173" max="7173" width="12.375" style="560" customWidth="1"/>
    <col min="7174" max="7177" width="11.125" style="560" customWidth="1"/>
    <col min="7178" max="7424" width="9" style="560"/>
    <col min="7425" max="7425" width="2.375" style="560" customWidth="1"/>
    <col min="7426" max="7426" width="14.5" style="560" customWidth="1"/>
    <col min="7427" max="7427" width="8.5" style="560" customWidth="1"/>
    <col min="7428" max="7428" width="11.125" style="560" customWidth="1"/>
    <col min="7429" max="7429" width="12.375" style="560" customWidth="1"/>
    <col min="7430" max="7433" width="11.125" style="560" customWidth="1"/>
    <col min="7434" max="7680" width="9" style="560"/>
    <col min="7681" max="7681" width="2.375" style="560" customWidth="1"/>
    <col min="7682" max="7682" width="14.5" style="560" customWidth="1"/>
    <col min="7683" max="7683" width="8.5" style="560" customWidth="1"/>
    <col min="7684" max="7684" width="11.125" style="560" customWidth="1"/>
    <col min="7685" max="7685" width="12.375" style="560" customWidth="1"/>
    <col min="7686" max="7689" width="11.125" style="560" customWidth="1"/>
    <col min="7690" max="7936" width="9" style="560"/>
    <col min="7937" max="7937" width="2.375" style="560" customWidth="1"/>
    <col min="7938" max="7938" width="14.5" style="560" customWidth="1"/>
    <col min="7939" max="7939" width="8.5" style="560" customWidth="1"/>
    <col min="7940" max="7940" width="11.125" style="560" customWidth="1"/>
    <col min="7941" max="7941" width="12.375" style="560" customWidth="1"/>
    <col min="7942" max="7945" width="11.125" style="560" customWidth="1"/>
    <col min="7946" max="8192" width="9" style="560"/>
    <col min="8193" max="8193" width="2.375" style="560" customWidth="1"/>
    <col min="8194" max="8194" width="14.5" style="560" customWidth="1"/>
    <col min="8195" max="8195" width="8.5" style="560" customWidth="1"/>
    <col min="8196" max="8196" width="11.125" style="560" customWidth="1"/>
    <col min="8197" max="8197" width="12.375" style="560" customWidth="1"/>
    <col min="8198" max="8201" width="11.125" style="560" customWidth="1"/>
    <col min="8202" max="8448" width="9" style="560"/>
    <col min="8449" max="8449" width="2.375" style="560" customWidth="1"/>
    <col min="8450" max="8450" width="14.5" style="560" customWidth="1"/>
    <col min="8451" max="8451" width="8.5" style="560" customWidth="1"/>
    <col min="8452" max="8452" width="11.125" style="560" customWidth="1"/>
    <col min="8453" max="8453" width="12.375" style="560" customWidth="1"/>
    <col min="8454" max="8457" width="11.125" style="560" customWidth="1"/>
    <col min="8458" max="8704" width="9" style="560"/>
    <col min="8705" max="8705" width="2.375" style="560" customWidth="1"/>
    <col min="8706" max="8706" width="14.5" style="560" customWidth="1"/>
    <col min="8707" max="8707" width="8.5" style="560" customWidth="1"/>
    <col min="8708" max="8708" width="11.125" style="560" customWidth="1"/>
    <col min="8709" max="8709" width="12.375" style="560" customWidth="1"/>
    <col min="8710" max="8713" width="11.125" style="560" customWidth="1"/>
    <col min="8714" max="8960" width="9" style="560"/>
    <col min="8961" max="8961" width="2.375" style="560" customWidth="1"/>
    <col min="8962" max="8962" width="14.5" style="560" customWidth="1"/>
    <col min="8963" max="8963" width="8.5" style="560" customWidth="1"/>
    <col min="8964" max="8964" width="11.125" style="560" customWidth="1"/>
    <col min="8965" max="8965" width="12.375" style="560" customWidth="1"/>
    <col min="8966" max="8969" width="11.125" style="560" customWidth="1"/>
    <col min="8970" max="9216" width="9" style="560"/>
    <col min="9217" max="9217" width="2.375" style="560" customWidth="1"/>
    <col min="9218" max="9218" width="14.5" style="560" customWidth="1"/>
    <col min="9219" max="9219" width="8.5" style="560" customWidth="1"/>
    <col min="9220" max="9220" width="11.125" style="560" customWidth="1"/>
    <col min="9221" max="9221" width="12.375" style="560" customWidth="1"/>
    <col min="9222" max="9225" width="11.125" style="560" customWidth="1"/>
    <col min="9226" max="9472" width="9" style="560"/>
    <col min="9473" max="9473" width="2.375" style="560" customWidth="1"/>
    <col min="9474" max="9474" width="14.5" style="560" customWidth="1"/>
    <col min="9475" max="9475" width="8.5" style="560" customWidth="1"/>
    <col min="9476" max="9476" width="11.125" style="560" customWidth="1"/>
    <col min="9477" max="9477" width="12.375" style="560" customWidth="1"/>
    <col min="9478" max="9481" width="11.125" style="560" customWidth="1"/>
    <col min="9482" max="9728" width="9" style="560"/>
    <col min="9729" max="9729" width="2.375" style="560" customWidth="1"/>
    <col min="9730" max="9730" width="14.5" style="560" customWidth="1"/>
    <col min="9731" max="9731" width="8.5" style="560" customWidth="1"/>
    <col min="9732" max="9732" width="11.125" style="560" customWidth="1"/>
    <col min="9733" max="9733" width="12.375" style="560" customWidth="1"/>
    <col min="9734" max="9737" width="11.125" style="560" customWidth="1"/>
    <col min="9738" max="9984" width="9" style="560"/>
    <col min="9985" max="9985" width="2.375" style="560" customWidth="1"/>
    <col min="9986" max="9986" width="14.5" style="560" customWidth="1"/>
    <col min="9987" max="9987" width="8.5" style="560" customWidth="1"/>
    <col min="9988" max="9988" width="11.125" style="560" customWidth="1"/>
    <col min="9989" max="9989" width="12.375" style="560" customWidth="1"/>
    <col min="9990" max="9993" width="11.125" style="560" customWidth="1"/>
    <col min="9994" max="10240" width="9" style="560"/>
    <col min="10241" max="10241" width="2.375" style="560" customWidth="1"/>
    <col min="10242" max="10242" width="14.5" style="560" customWidth="1"/>
    <col min="10243" max="10243" width="8.5" style="560" customWidth="1"/>
    <col min="10244" max="10244" width="11.125" style="560" customWidth="1"/>
    <col min="10245" max="10245" width="12.375" style="560" customWidth="1"/>
    <col min="10246" max="10249" width="11.125" style="560" customWidth="1"/>
    <col min="10250" max="10496" width="9" style="560"/>
    <col min="10497" max="10497" width="2.375" style="560" customWidth="1"/>
    <col min="10498" max="10498" width="14.5" style="560" customWidth="1"/>
    <col min="10499" max="10499" width="8.5" style="560" customWidth="1"/>
    <col min="10500" max="10500" width="11.125" style="560" customWidth="1"/>
    <col min="10501" max="10501" width="12.375" style="560" customWidth="1"/>
    <col min="10502" max="10505" width="11.125" style="560" customWidth="1"/>
    <col min="10506" max="10752" width="9" style="560"/>
    <col min="10753" max="10753" width="2.375" style="560" customWidth="1"/>
    <col min="10754" max="10754" width="14.5" style="560" customWidth="1"/>
    <col min="10755" max="10755" width="8.5" style="560" customWidth="1"/>
    <col min="10756" max="10756" width="11.125" style="560" customWidth="1"/>
    <col min="10757" max="10757" width="12.375" style="560" customWidth="1"/>
    <col min="10758" max="10761" width="11.125" style="560" customWidth="1"/>
    <col min="10762" max="11008" width="9" style="560"/>
    <col min="11009" max="11009" width="2.375" style="560" customWidth="1"/>
    <col min="11010" max="11010" width="14.5" style="560" customWidth="1"/>
    <col min="11011" max="11011" width="8.5" style="560" customWidth="1"/>
    <col min="11012" max="11012" width="11.125" style="560" customWidth="1"/>
    <col min="11013" max="11013" width="12.375" style="560" customWidth="1"/>
    <col min="11014" max="11017" width="11.125" style="560" customWidth="1"/>
    <col min="11018" max="11264" width="9" style="560"/>
    <col min="11265" max="11265" width="2.375" style="560" customWidth="1"/>
    <col min="11266" max="11266" width="14.5" style="560" customWidth="1"/>
    <col min="11267" max="11267" width="8.5" style="560" customWidth="1"/>
    <col min="11268" max="11268" width="11.125" style="560" customWidth="1"/>
    <col min="11269" max="11269" width="12.375" style="560" customWidth="1"/>
    <col min="11270" max="11273" width="11.125" style="560" customWidth="1"/>
    <col min="11274" max="11520" width="9" style="560"/>
    <col min="11521" max="11521" width="2.375" style="560" customWidth="1"/>
    <col min="11522" max="11522" width="14.5" style="560" customWidth="1"/>
    <col min="11523" max="11523" width="8.5" style="560" customWidth="1"/>
    <col min="11524" max="11524" width="11.125" style="560" customWidth="1"/>
    <col min="11525" max="11525" width="12.375" style="560" customWidth="1"/>
    <col min="11526" max="11529" width="11.125" style="560" customWidth="1"/>
    <col min="11530" max="11776" width="9" style="560"/>
    <col min="11777" max="11777" width="2.375" style="560" customWidth="1"/>
    <col min="11778" max="11778" width="14.5" style="560" customWidth="1"/>
    <col min="11779" max="11779" width="8.5" style="560" customWidth="1"/>
    <col min="11780" max="11780" width="11.125" style="560" customWidth="1"/>
    <col min="11781" max="11781" width="12.375" style="560" customWidth="1"/>
    <col min="11782" max="11785" width="11.125" style="560" customWidth="1"/>
    <col min="11786" max="12032" width="9" style="560"/>
    <col min="12033" max="12033" width="2.375" style="560" customWidth="1"/>
    <col min="12034" max="12034" width="14.5" style="560" customWidth="1"/>
    <col min="12035" max="12035" width="8.5" style="560" customWidth="1"/>
    <col min="12036" max="12036" width="11.125" style="560" customWidth="1"/>
    <col min="12037" max="12037" width="12.375" style="560" customWidth="1"/>
    <col min="12038" max="12041" width="11.125" style="560" customWidth="1"/>
    <col min="12042" max="12288" width="9" style="560"/>
    <col min="12289" max="12289" width="2.375" style="560" customWidth="1"/>
    <col min="12290" max="12290" width="14.5" style="560" customWidth="1"/>
    <col min="12291" max="12291" width="8.5" style="560" customWidth="1"/>
    <col min="12292" max="12292" width="11.125" style="560" customWidth="1"/>
    <col min="12293" max="12293" width="12.375" style="560" customWidth="1"/>
    <col min="12294" max="12297" width="11.125" style="560" customWidth="1"/>
    <col min="12298" max="12544" width="9" style="560"/>
    <col min="12545" max="12545" width="2.375" style="560" customWidth="1"/>
    <col min="12546" max="12546" width="14.5" style="560" customWidth="1"/>
    <col min="12547" max="12547" width="8.5" style="560" customWidth="1"/>
    <col min="12548" max="12548" width="11.125" style="560" customWidth="1"/>
    <col min="12549" max="12549" width="12.375" style="560" customWidth="1"/>
    <col min="12550" max="12553" width="11.125" style="560" customWidth="1"/>
    <col min="12554" max="12800" width="9" style="560"/>
    <col min="12801" max="12801" width="2.375" style="560" customWidth="1"/>
    <col min="12802" max="12802" width="14.5" style="560" customWidth="1"/>
    <col min="12803" max="12803" width="8.5" style="560" customWidth="1"/>
    <col min="12804" max="12804" width="11.125" style="560" customWidth="1"/>
    <col min="12805" max="12805" width="12.375" style="560" customWidth="1"/>
    <col min="12806" max="12809" width="11.125" style="560" customWidth="1"/>
    <col min="12810" max="13056" width="9" style="560"/>
    <col min="13057" max="13057" width="2.375" style="560" customWidth="1"/>
    <col min="13058" max="13058" width="14.5" style="560" customWidth="1"/>
    <col min="13059" max="13059" width="8.5" style="560" customWidth="1"/>
    <col min="13060" max="13060" width="11.125" style="560" customWidth="1"/>
    <col min="13061" max="13061" width="12.375" style="560" customWidth="1"/>
    <col min="13062" max="13065" width="11.125" style="560" customWidth="1"/>
    <col min="13066" max="13312" width="9" style="560"/>
    <col min="13313" max="13313" width="2.375" style="560" customWidth="1"/>
    <col min="13314" max="13314" width="14.5" style="560" customWidth="1"/>
    <col min="13315" max="13315" width="8.5" style="560" customWidth="1"/>
    <col min="13316" max="13316" width="11.125" style="560" customWidth="1"/>
    <col min="13317" max="13317" width="12.375" style="560" customWidth="1"/>
    <col min="13318" max="13321" width="11.125" style="560" customWidth="1"/>
    <col min="13322" max="13568" width="9" style="560"/>
    <col min="13569" max="13569" width="2.375" style="560" customWidth="1"/>
    <col min="13570" max="13570" width="14.5" style="560" customWidth="1"/>
    <col min="13571" max="13571" width="8.5" style="560" customWidth="1"/>
    <col min="13572" max="13572" width="11.125" style="560" customWidth="1"/>
    <col min="13573" max="13573" width="12.375" style="560" customWidth="1"/>
    <col min="13574" max="13577" width="11.125" style="560" customWidth="1"/>
    <col min="13578" max="13824" width="9" style="560"/>
    <col min="13825" max="13825" width="2.375" style="560" customWidth="1"/>
    <col min="13826" max="13826" width="14.5" style="560" customWidth="1"/>
    <col min="13827" max="13827" width="8.5" style="560" customWidth="1"/>
    <col min="13828" max="13828" width="11.125" style="560" customWidth="1"/>
    <col min="13829" max="13829" width="12.375" style="560" customWidth="1"/>
    <col min="13830" max="13833" width="11.125" style="560" customWidth="1"/>
    <col min="13834" max="14080" width="9" style="560"/>
    <col min="14081" max="14081" width="2.375" style="560" customWidth="1"/>
    <col min="14082" max="14082" width="14.5" style="560" customWidth="1"/>
    <col min="14083" max="14083" width="8.5" style="560" customWidth="1"/>
    <col min="14084" max="14084" width="11.125" style="560" customWidth="1"/>
    <col min="14085" max="14085" width="12.375" style="560" customWidth="1"/>
    <col min="14086" max="14089" width="11.125" style="560" customWidth="1"/>
    <col min="14090" max="14336" width="9" style="560"/>
    <col min="14337" max="14337" width="2.375" style="560" customWidth="1"/>
    <col min="14338" max="14338" width="14.5" style="560" customWidth="1"/>
    <col min="14339" max="14339" width="8.5" style="560" customWidth="1"/>
    <col min="14340" max="14340" width="11.125" style="560" customWidth="1"/>
    <col min="14341" max="14341" width="12.375" style="560" customWidth="1"/>
    <col min="14342" max="14345" width="11.125" style="560" customWidth="1"/>
    <col min="14346" max="14592" width="9" style="560"/>
    <col min="14593" max="14593" width="2.375" style="560" customWidth="1"/>
    <col min="14594" max="14594" width="14.5" style="560" customWidth="1"/>
    <col min="14595" max="14595" width="8.5" style="560" customWidth="1"/>
    <col min="14596" max="14596" width="11.125" style="560" customWidth="1"/>
    <col min="14597" max="14597" width="12.375" style="560" customWidth="1"/>
    <col min="14598" max="14601" width="11.125" style="560" customWidth="1"/>
    <col min="14602" max="14848" width="9" style="560"/>
    <col min="14849" max="14849" width="2.375" style="560" customWidth="1"/>
    <col min="14850" max="14850" width="14.5" style="560" customWidth="1"/>
    <col min="14851" max="14851" width="8.5" style="560" customWidth="1"/>
    <col min="14852" max="14852" width="11.125" style="560" customWidth="1"/>
    <col min="14853" max="14853" width="12.375" style="560" customWidth="1"/>
    <col min="14854" max="14857" width="11.125" style="560" customWidth="1"/>
    <col min="14858" max="15104" width="9" style="560"/>
    <col min="15105" max="15105" width="2.375" style="560" customWidth="1"/>
    <col min="15106" max="15106" width="14.5" style="560" customWidth="1"/>
    <col min="15107" max="15107" width="8.5" style="560" customWidth="1"/>
    <col min="15108" max="15108" width="11.125" style="560" customWidth="1"/>
    <col min="15109" max="15109" width="12.375" style="560" customWidth="1"/>
    <col min="15110" max="15113" width="11.125" style="560" customWidth="1"/>
    <col min="15114" max="15360" width="9" style="560"/>
    <col min="15361" max="15361" width="2.375" style="560" customWidth="1"/>
    <col min="15362" max="15362" width="14.5" style="560" customWidth="1"/>
    <col min="15363" max="15363" width="8.5" style="560" customWidth="1"/>
    <col min="15364" max="15364" width="11.125" style="560" customWidth="1"/>
    <col min="15365" max="15365" width="12.375" style="560" customWidth="1"/>
    <col min="15366" max="15369" width="11.125" style="560" customWidth="1"/>
    <col min="15370" max="15616" width="9" style="560"/>
    <col min="15617" max="15617" width="2.375" style="560" customWidth="1"/>
    <col min="15618" max="15618" width="14.5" style="560" customWidth="1"/>
    <col min="15619" max="15619" width="8.5" style="560" customWidth="1"/>
    <col min="15620" max="15620" width="11.125" style="560" customWidth="1"/>
    <col min="15621" max="15621" width="12.375" style="560" customWidth="1"/>
    <col min="15622" max="15625" width="11.125" style="560" customWidth="1"/>
    <col min="15626" max="15872" width="9" style="560"/>
    <col min="15873" max="15873" width="2.375" style="560" customWidth="1"/>
    <col min="15874" max="15874" width="14.5" style="560" customWidth="1"/>
    <col min="15875" max="15875" width="8.5" style="560" customWidth="1"/>
    <col min="15876" max="15876" width="11.125" style="560" customWidth="1"/>
    <col min="15877" max="15877" width="12.375" style="560" customWidth="1"/>
    <col min="15878" max="15881" width="11.125" style="560" customWidth="1"/>
    <col min="15882" max="16128" width="9" style="560"/>
    <col min="16129" max="16129" width="2.375" style="560" customWidth="1"/>
    <col min="16130" max="16130" width="14.5" style="560" customWidth="1"/>
    <col min="16131" max="16131" width="8.5" style="560" customWidth="1"/>
    <col min="16132" max="16132" width="11.125" style="560" customWidth="1"/>
    <col min="16133" max="16133" width="12.375" style="560" customWidth="1"/>
    <col min="16134" max="16137" width="11.125" style="560" customWidth="1"/>
    <col min="16138" max="16384" width="9" style="560"/>
  </cols>
  <sheetData>
    <row r="1" spans="1:13" ht="25.5" customHeight="1">
      <c r="A1" s="559"/>
    </row>
    <row r="2" spans="1:13" s="564" customFormat="1" ht="26.25" customHeight="1">
      <c r="A2" s="561"/>
      <c r="B2" s="562"/>
      <c r="C2" s="562"/>
      <c r="D2" s="563" t="s">
        <v>1854</v>
      </c>
      <c r="E2" s="562"/>
      <c r="F2" s="562"/>
      <c r="G2" s="562"/>
      <c r="H2" s="562"/>
      <c r="I2" s="562"/>
    </row>
    <row r="3" spans="1:13" s="564" customFormat="1" ht="22.5" customHeight="1">
      <c r="A3" s="565"/>
      <c r="B3" s="565"/>
      <c r="C3" s="565"/>
      <c r="D3" s="565"/>
      <c r="E3" s="565"/>
      <c r="F3" s="565"/>
      <c r="G3" s="562"/>
      <c r="H3" s="562"/>
      <c r="I3" s="562"/>
      <c r="J3" s="566"/>
      <c r="K3" s="566"/>
      <c r="L3" s="566"/>
      <c r="M3" s="566"/>
    </row>
    <row r="4" spans="1:13" s="567" customFormat="1" ht="30" customHeight="1">
      <c r="B4" s="1906">
        <f>'02入力票（その２）'!G21</f>
        <v>0</v>
      </c>
      <c r="C4" s="1906"/>
      <c r="D4" s="1906"/>
      <c r="E4" s="1906"/>
      <c r="F4" s="568"/>
      <c r="G4" s="568"/>
      <c r="H4" s="569"/>
      <c r="I4" s="569"/>
      <c r="J4" s="570"/>
    </row>
    <row r="5" spans="1:13" s="567" customFormat="1" ht="30" customHeight="1">
      <c r="B5" s="1907">
        <f>IF('02入力票（その２）'!G10="○","",'02入力票（その２）'!G41)</f>
        <v>0</v>
      </c>
      <c r="C5" s="1907"/>
      <c r="D5" s="1907"/>
      <c r="E5" s="1907"/>
      <c r="F5" s="571" t="s">
        <v>679</v>
      </c>
      <c r="G5" s="568"/>
      <c r="H5" s="569"/>
      <c r="I5" s="569"/>
      <c r="J5" s="570"/>
    </row>
    <row r="6" spans="1:13" s="564" customFormat="1" ht="15" customHeight="1">
      <c r="A6" s="565"/>
      <c r="B6" s="572"/>
      <c r="C6" s="573"/>
      <c r="D6" s="573"/>
      <c r="E6" s="573"/>
      <c r="F6" s="565"/>
      <c r="G6" s="574"/>
      <c r="H6" s="565"/>
      <c r="I6" s="565"/>
      <c r="J6" s="566"/>
      <c r="K6" s="566"/>
      <c r="M6" s="566"/>
    </row>
    <row r="7" spans="1:13" s="564" customFormat="1" ht="15" customHeight="1">
      <c r="A7" s="565"/>
      <c r="B7" s="565"/>
      <c r="C7" s="565"/>
      <c r="D7" s="574"/>
      <c r="E7" s="575" t="s">
        <v>1855</v>
      </c>
      <c r="F7" s="1908" t="s">
        <v>1856</v>
      </c>
      <c r="G7" s="1908"/>
      <c r="H7" s="1908"/>
      <c r="I7" s="1908"/>
    </row>
    <row r="8" spans="1:13" s="564" customFormat="1" ht="15" customHeight="1">
      <c r="A8" s="565"/>
      <c r="B8" s="565"/>
      <c r="C8" s="565"/>
      <c r="D8" s="574"/>
      <c r="E8" s="576" t="s">
        <v>1855</v>
      </c>
      <c r="F8" s="1909" t="s">
        <v>2258</v>
      </c>
      <c r="G8" s="1909"/>
      <c r="H8" s="1909"/>
      <c r="I8" s="1909"/>
    </row>
    <row r="9" spans="1:13" s="564" customFormat="1" ht="15" customHeight="1">
      <c r="A9" s="565"/>
      <c r="B9" s="565"/>
      <c r="C9" s="565"/>
      <c r="D9" s="565"/>
      <c r="E9" s="577" t="s">
        <v>1855</v>
      </c>
      <c r="F9" s="1910" t="s">
        <v>1857</v>
      </c>
      <c r="G9" s="1911"/>
      <c r="H9" s="1911"/>
      <c r="I9" s="1911"/>
    </row>
    <row r="10" spans="1:13" s="564" customFormat="1" ht="15" customHeight="1">
      <c r="A10" s="565"/>
      <c r="B10" s="565"/>
      <c r="C10" s="565"/>
      <c r="D10" s="565"/>
      <c r="E10" s="578"/>
      <c r="F10" s="1911"/>
      <c r="G10" s="1911"/>
      <c r="H10" s="1911"/>
      <c r="I10" s="1911"/>
    </row>
    <row r="11" spans="1:13" s="564" customFormat="1" ht="20.25" customHeight="1">
      <c r="A11" s="565"/>
      <c r="B11" s="565"/>
      <c r="C11" s="565"/>
      <c r="D11" s="565"/>
      <c r="E11" s="565"/>
      <c r="F11" s="565"/>
      <c r="G11" s="565"/>
      <c r="H11" s="574"/>
      <c r="I11" s="574"/>
      <c r="J11" s="579"/>
      <c r="K11" s="579"/>
      <c r="L11" s="579"/>
      <c r="M11" s="579"/>
    </row>
    <row r="12" spans="1:13" s="564" customFormat="1" ht="60" customHeight="1">
      <c r="A12" s="1905" t="s">
        <v>2614</v>
      </c>
      <c r="B12" s="1905"/>
      <c r="C12" s="1905"/>
      <c r="D12" s="1905"/>
      <c r="E12" s="1905"/>
      <c r="F12" s="1905"/>
      <c r="G12" s="1905"/>
      <c r="H12" s="1905"/>
      <c r="I12" s="1905"/>
      <c r="J12" s="579"/>
      <c r="K12" s="579"/>
      <c r="L12" s="579"/>
      <c r="M12" s="579"/>
    </row>
    <row r="13" spans="1:13" s="564" customFormat="1" ht="15" customHeight="1">
      <c r="A13" s="565"/>
      <c r="B13" s="574"/>
      <c r="C13" s="574"/>
      <c r="D13" s="565"/>
      <c r="E13" s="565"/>
      <c r="F13" s="565"/>
      <c r="G13" s="565"/>
      <c r="H13" s="565"/>
      <c r="I13" s="565"/>
      <c r="J13" s="579"/>
      <c r="K13" s="579"/>
      <c r="L13" s="579"/>
      <c r="M13" s="579"/>
    </row>
    <row r="14" spans="1:13" s="564" customFormat="1" ht="18.75" customHeight="1">
      <c r="A14" s="1912" t="s">
        <v>1858</v>
      </c>
      <c r="B14" s="1913"/>
      <c r="C14" s="1914"/>
      <c r="D14" s="1915" t="s">
        <v>1859</v>
      </c>
      <c r="E14" s="1915"/>
      <c r="F14" s="1915"/>
      <c r="G14" s="1886" t="s">
        <v>1860</v>
      </c>
      <c r="H14" s="1915"/>
      <c r="I14" s="1915"/>
      <c r="J14" s="579"/>
      <c r="K14" s="579"/>
      <c r="L14" s="579"/>
      <c r="M14" s="579"/>
    </row>
    <row r="15" spans="1:13" s="564" customFormat="1" ht="34.5" customHeight="1">
      <c r="A15" s="580">
        <v>1</v>
      </c>
      <c r="B15" s="1912" t="s">
        <v>11</v>
      </c>
      <c r="C15" s="1914"/>
      <c r="D15" s="1916" t="s">
        <v>1861</v>
      </c>
      <c r="E15" s="1917"/>
      <c r="F15" s="1917"/>
      <c r="G15" s="1915"/>
      <c r="H15" s="1915"/>
      <c r="I15" s="1915"/>
      <c r="J15" s="579"/>
      <c r="K15" s="581"/>
      <c r="L15" s="579"/>
      <c r="M15" s="579"/>
    </row>
    <row r="16" spans="1:13" s="564" customFormat="1" ht="34.5" customHeight="1">
      <c r="A16" s="580">
        <v>2</v>
      </c>
      <c r="B16" s="1912" t="s">
        <v>17</v>
      </c>
      <c r="C16" s="1914"/>
      <c r="D16" s="1916" t="s">
        <v>1861</v>
      </c>
      <c r="E16" s="1917"/>
      <c r="F16" s="1917"/>
      <c r="G16" s="1915"/>
      <c r="H16" s="1915"/>
      <c r="I16" s="1915"/>
      <c r="J16" s="579"/>
      <c r="K16" s="579"/>
      <c r="L16" s="579"/>
      <c r="M16" s="579"/>
    </row>
    <row r="17" spans="1:13" s="564" customFormat="1" ht="34.5" customHeight="1">
      <c r="A17" s="580">
        <v>3</v>
      </c>
      <c r="B17" s="1918" t="s">
        <v>23</v>
      </c>
      <c r="C17" s="1914"/>
      <c r="D17" s="1916" t="s">
        <v>1861</v>
      </c>
      <c r="E17" s="1917"/>
      <c r="F17" s="1917"/>
      <c r="G17" s="1915"/>
      <c r="H17" s="1915"/>
      <c r="I17" s="1915"/>
      <c r="J17" s="579"/>
      <c r="K17" s="579"/>
      <c r="L17" s="579"/>
      <c r="M17" s="579"/>
    </row>
    <row r="18" spans="1:13" s="564" customFormat="1" ht="13.5" customHeight="1">
      <c r="A18" s="582"/>
      <c r="B18" s="583"/>
      <c r="C18" s="583"/>
      <c r="D18" s="584"/>
      <c r="E18" s="584"/>
      <c r="F18" s="584"/>
      <c r="G18" s="584"/>
      <c r="H18" s="584"/>
      <c r="I18" s="584"/>
      <c r="J18" s="579"/>
      <c r="K18" s="579"/>
      <c r="L18" s="579"/>
      <c r="M18" s="579"/>
    </row>
    <row r="19" spans="1:13" s="564" customFormat="1" ht="21.75" customHeight="1">
      <c r="A19" s="574"/>
      <c r="B19" s="565"/>
      <c r="C19" s="565"/>
      <c r="D19" s="565"/>
      <c r="E19" s="585" t="s">
        <v>1862</v>
      </c>
      <c r="F19" s="565"/>
      <c r="G19" s="565"/>
      <c r="H19" s="565"/>
      <c r="I19" s="565"/>
      <c r="J19" s="566"/>
      <c r="K19" s="566"/>
      <c r="L19" s="566"/>
      <c r="M19" s="566"/>
    </row>
    <row r="20" spans="1:13" s="564" customFormat="1" ht="21" customHeight="1">
      <c r="A20" s="586">
        <v>1</v>
      </c>
      <c r="B20" s="587" t="s">
        <v>1863</v>
      </c>
      <c r="C20" s="588" t="s">
        <v>1864</v>
      </c>
      <c r="D20" s="589"/>
      <c r="E20" s="589"/>
      <c r="F20" s="589"/>
      <c r="G20" s="589"/>
      <c r="H20" s="589"/>
      <c r="I20" s="589"/>
      <c r="J20" s="566"/>
      <c r="K20" s="566"/>
      <c r="L20" s="566"/>
      <c r="M20" s="566"/>
    </row>
    <row r="21" spans="1:13" s="564" customFormat="1" ht="21" customHeight="1">
      <c r="A21" s="586">
        <v>2</v>
      </c>
      <c r="B21" s="590" t="s">
        <v>1865</v>
      </c>
      <c r="C21" s="667" t="s">
        <v>2615</v>
      </c>
      <c r="D21" s="590"/>
      <c r="E21" s="590"/>
      <c r="F21" s="590"/>
      <c r="G21" s="590"/>
      <c r="H21" s="590"/>
      <c r="I21" s="590"/>
      <c r="J21" s="591"/>
      <c r="K21" s="591"/>
      <c r="L21" s="591"/>
      <c r="M21" s="591"/>
    </row>
    <row r="22" spans="1:13" s="564" customFormat="1" ht="21" customHeight="1">
      <c r="A22" s="586">
        <v>3</v>
      </c>
      <c r="B22" s="590" t="s">
        <v>1866</v>
      </c>
      <c r="C22" s="590"/>
      <c r="D22" s="590"/>
      <c r="E22" s="590"/>
      <c r="F22" s="590"/>
      <c r="G22" s="590"/>
      <c r="H22" s="590"/>
      <c r="I22" s="590"/>
      <c r="J22" s="591"/>
      <c r="K22" s="591"/>
      <c r="L22" s="591"/>
      <c r="M22" s="591"/>
    </row>
    <row r="23" spans="1:13" s="564" customFormat="1" ht="21" customHeight="1">
      <c r="A23" s="586"/>
      <c r="B23" s="1921" t="s">
        <v>1845</v>
      </c>
      <c r="C23" s="1922"/>
      <c r="D23" s="1915" t="s">
        <v>11</v>
      </c>
      <c r="E23" s="1915"/>
      <c r="F23" s="1915" t="s">
        <v>17</v>
      </c>
      <c r="G23" s="1915"/>
      <c r="H23" s="1886" t="s">
        <v>23</v>
      </c>
      <c r="I23" s="1915"/>
      <c r="J23" s="591"/>
      <c r="K23" s="591"/>
      <c r="L23" s="591"/>
      <c r="M23" s="591"/>
    </row>
    <row r="24" spans="1:13" s="564" customFormat="1" ht="21" customHeight="1">
      <c r="A24" s="586"/>
      <c r="B24" s="1923"/>
      <c r="C24" s="1924"/>
      <c r="D24" s="592" t="s">
        <v>1867</v>
      </c>
      <c r="E24" s="593" t="s">
        <v>1868</v>
      </c>
      <c r="F24" s="592" t="s">
        <v>1867</v>
      </c>
      <c r="G24" s="593" t="s">
        <v>1868</v>
      </c>
      <c r="H24" s="592" t="s">
        <v>1867</v>
      </c>
      <c r="I24" s="593" t="s">
        <v>1868</v>
      </c>
      <c r="J24" s="591"/>
      <c r="K24" s="591"/>
      <c r="L24" s="591"/>
      <c r="M24" s="591"/>
    </row>
    <row r="25" spans="1:13" s="564" customFormat="1" ht="21" customHeight="1">
      <c r="A25" s="586"/>
      <c r="B25" s="1919" t="s">
        <v>167</v>
      </c>
      <c r="C25" s="1920"/>
      <c r="D25" s="594" t="str">
        <f>IF('01入力票（その１）'!F6="○","○","－")</f>
        <v>－</v>
      </c>
      <c r="E25" s="593"/>
      <c r="F25" s="594" t="str">
        <f>IF('01入力票（その１）'!G6="○","○","－")</f>
        <v>－</v>
      </c>
      <c r="G25" s="593"/>
      <c r="H25" s="594" t="str">
        <f>IF('01入力票（その１）'!H6="○","○","－")</f>
        <v>－</v>
      </c>
      <c r="I25" s="593"/>
      <c r="J25" s="591"/>
      <c r="K25" s="591"/>
      <c r="L25" s="591"/>
      <c r="M25" s="591"/>
    </row>
    <row r="26" spans="1:13" s="564" customFormat="1" ht="21" customHeight="1">
      <c r="A26" s="586"/>
      <c r="B26" s="1919" t="s">
        <v>171</v>
      </c>
      <c r="C26" s="1920"/>
      <c r="D26" s="594" t="str">
        <f>IF('01入力票（その１）'!F7="○","○","－")</f>
        <v>－</v>
      </c>
      <c r="E26" s="593"/>
      <c r="F26" s="594" t="str">
        <f>IF('01入力票（その１）'!G7="○","○","－")</f>
        <v>－</v>
      </c>
      <c r="G26" s="593"/>
      <c r="H26" s="594" t="str">
        <f>IF('01入力票（その１）'!H7="○","○","－")</f>
        <v>－</v>
      </c>
      <c r="I26" s="593"/>
      <c r="J26" s="591"/>
      <c r="K26" s="591"/>
      <c r="L26" s="591"/>
      <c r="M26" s="591"/>
    </row>
    <row r="27" spans="1:13" s="564" customFormat="1" ht="21" customHeight="1">
      <c r="A27" s="586"/>
      <c r="B27" s="1919" t="s">
        <v>174</v>
      </c>
      <c r="C27" s="1920"/>
      <c r="D27" s="594" t="str">
        <f>IF('01入力票（その１）'!F8="○","○","－")</f>
        <v>－</v>
      </c>
      <c r="E27" s="593"/>
      <c r="F27" s="594" t="str">
        <f>IF('01入力票（その１）'!G8="○","○","－")</f>
        <v>－</v>
      </c>
      <c r="G27" s="593"/>
      <c r="H27" s="594" t="str">
        <f>IF('01入力票（その１）'!H8="○","○","－")</f>
        <v>－</v>
      </c>
      <c r="I27" s="593"/>
      <c r="J27" s="591"/>
      <c r="K27" s="591"/>
      <c r="L27" s="591"/>
      <c r="M27" s="591"/>
    </row>
    <row r="28" spans="1:13" s="564" customFormat="1" ht="21" customHeight="1">
      <c r="A28" s="586"/>
      <c r="B28" s="1919" t="s">
        <v>1847</v>
      </c>
      <c r="C28" s="1920"/>
      <c r="D28" s="594" t="str">
        <f>IF('01入力票（その１）'!F9="○","○","－")</f>
        <v>－</v>
      </c>
      <c r="E28" s="593"/>
      <c r="F28" s="594" t="str">
        <f>IF('01入力票（その１）'!G9="○","○","－")</f>
        <v>－</v>
      </c>
      <c r="G28" s="593"/>
      <c r="H28" s="594" t="str">
        <f>IF('01入力票（その１）'!H9="○","○","－")</f>
        <v>－</v>
      </c>
      <c r="I28" s="593"/>
      <c r="J28" s="591"/>
      <c r="K28" s="591"/>
      <c r="L28" s="591"/>
      <c r="M28" s="591"/>
    </row>
    <row r="29" spans="1:13" s="564" customFormat="1" ht="21" customHeight="1">
      <c r="A29" s="586"/>
      <c r="B29" s="1919" t="s">
        <v>1848</v>
      </c>
      <c r="C29" s="1920"/>
      <c r="D29" s="594" t="str">
        <f>IF('01入力票（その１）'!F10="○","○","－")</f>
        <v>－</v>
      </c>
      <c r="E29" s="593"/>
      <c r="F29" s="594" t="str">
        <f>IF('01入力票（その１）'!G10="○","○","－")</f>
        <v>－</v>
      </c>
      <c r="G29" s="593"/>
      <c r="H29" s="594" t="str">
        <f>IF('01入力票（その１）'!H10="○","○","－")</f>
        <v>－</v>
      </c>
      <c r="I29" s="593"/>
      <c r="J29" s="591"/>
      <c r="K29" s="591"/>
      <c r="L29" s="591"/>
      <c r="M29" s="591"/>
    </row>
    <row r="30" spans="1:13" s="564" customFormat="1" ht="21" customHeight="1">
      <c r="A30" s="586"/>
      <c r="B30" s="1925" t="s">
        <v>1849</v>
      </c>
      <c r="C30" s="1926"/>
      <c r="D30" s="594" t="str">
        <f>IF('01入力票（その１）'!F11="○","○","－")</f>
        <v>－</v>
      </c>
      <c r="E30" s="593"/>
      <c r="F30" s="594" t="str">
        <f>IF('01入力票（その１）'!G11="○","○","－")</f>
        <v>－</v>
      </c>
      <c r="G30" s="593"/>
      <c r="H30" s="594" t="str">
        <f>IF('01入力票（その１）'!H11="○","○","－")</f>
        <v>－</v>
      </c>
      <c r="I30" s="593"/>
      <c r="J30" s="591"/>
      <c r="K30" s="591"/>
      <c r="L30" s="591"/>
      <c r="M30" s="591"/>
    </row>
    <row r="31" spans="1:13" s="564" customFormat="1" ht="21" customHeight="1">
      <c r="A31" s="586"/>
      <c r="B31" s="1919" t="s">
        <v>1850</v>
      </c>
      <c r="C31" s="1920"/>
      <c r="D31" s="594" t="str">
        <f>IF('01入力票（その１）'!F12="○","○","－")</f>
        <v>－</v>
      </c>
      <c r="E31" s="593"/>
      <c r="F31" s="594" t="str">
        <f>IF('01入力票（その１）'!G12="○","○","－")</f>
        <v>－</v>
      </c>
      <c r="G31" s="593"/>
      <c r="H31" s="594" t="str">
        <f>IF('01入力票（その１）'!H12="○","○","－")</f>
        <v>－</v>
      </c>
      <c r="I31" s="593"/>
      <c r="J31" s="591"/>
      <c r="K31" s="591"/>
      <c r="L31" s="591"/>
      <c r="M31" s="591"/>
    </row>
    <row r="32" spans="1:13" s="564" customFormat="1" ht="21" customHeight="1">
      <c r="A32" s="586"/>
      <c r="B32" s="1919" t="s">
        <v>1851</v>
      </c>
      <c r="C32" s="1920"/>
      <c r="D32" s="594" t="str">
        <f>IF('01入力票（その１）'!F13="○","○","－")</f>
        <v>－</v>
      </c>
      <c r="E32" s="593"/>
      <c r="F32" s="594" t="str">
        <f>IF('01入力票（その１）'!G13="○","○","－")</f>
        <v>－</v>
      </c>
      <c r="G32" s="593"/>
      <c r="H32" s="594" t="str">
        <f>IF('01入力票（その１）'!H13="○","○","－")</f>
        <v>－</v>
      </c>
      <c r="I32" s="593"/>
      <c r="J32" s="591"/>
      <c r="K32" s="591"/>
      <c r="L32" s="591"/>
      <c r="M32" s="591"/>
    </row>
    <row r="33" spans="1:13" s="564" customFormat="1" ht="21" customHeight="1">
      <c r="A33" s="586"/>
      <c r="B33" s="1919" t="s">
        <v>192</v>
      </c>
      <c r="C33" s="1920"/>
      <c r="D33" s="594" t="str">
        <f>IF('01入力票（その１）'!F14="○","○","－")</f>
        <v>－</v>
      </c>
      <c r="E33" s="593"/>
      <c r="F33" s="594" t="str">
        <f>IF('01入力票（その１）'!G14="○","○","－")</f>
        <v>－</v>
      </c>
      <c r="G33" s="593"/>
      <c r="H33" s="594" t="str">
        <f>IF('01入力票（その１）'!H14="○","○","－")</f>
        <v>－</v>
      </c>
      <c r="I33" s="593"/>
      <c r="J33" s="591"/>
      <c r="K33" s="591"/>
      <c r="L33" s="591"/>
      <c r="M33" s="591"/>
    </row>
    <row r="34" spans="1:13" s="564" customFormat="1" ht="21" customHeight="1">
      <c r="A34" s="586"/>
      <c r="B34" s="1919" t="s">
        <v>579</v>
      </c>
      <c r="C34" s="1920"/>
      <c r="D34" s="594" t="str">
        <f>IF('01入力票（その１）'!F15="○","○","－")</f>
        <v>－</v>
      </c>
      <c r="E34" s="593"/>
      <c r="F34" s="594" t="str">
        <f>IF('01入力票（その１）'!G15="○","○","－")</f>
        <v>－</v>
      </c>
      <c r="G34" s="593"/>
      <c r="H34" s="594" t="str">
        <f>IF('01入力票（その１）'!H15="○","○","－")</f>
        <v>－</v>
      </c>
      <c r="I34" s="593"/>
      <c r="J34" s="591"/>
      <c r="K34" s="591"/>
      <c r="L34" s="591"/>
      <c r="M34" s="591"/>
    </row>
    <row r="35" spans="1:13" s="564" customFormat="1" ht="21" customHeight="1">
      <c r="A35" s="586"/>
      <c r="B35" s="1919" t="s">
        <v>581</v>
      </c>
      <c r="C35" s="1920"/>
      <c r="D35" s="594" t="str">
        <f>IF('01入力票（その１）'!F16="○","○","－")</f>
        <v>－</v>
      </c>
      <c r="E35" s="595"/>
      <c r="F35" s="594" t="str">
        <f>IF('01入力票（その１）'!G16="○","○","－")</f>
        <v>－</v>
      </c>
      <c r="G35" s="595"/>
      <c r="H35" s="594" t="str">
        <f>IF('01入力票（その１）'!H16="○","○","－")</f>
        <v>－</v>
      </c>
      <c r="I35" s="595"/>
      <c r="J35" s="591"/>
      <c r="K35" s="591"/>
      <c r="L35" s="591"/>
      <c r="M35" s="591"/>
    </row>
    <row r="36" spans="1:13" s="564" customFormat="1" ht="21" customHeight="1">
      <c r="A36" s="586"/>
      <c r="B36" s="1919" t="s">
        <v>583</v>
      </c>
      <c r="C36" s="1920"/>
      <c r="D36" s="594" t="str">
        <f>IF('01入力票（その１）'!F17="○","○","－")</f>
        <v>－</v>
      </c>
      <c r="E36" s="593"/>
      <c r="F36" s="594" t="str">
        <f>IF('01入力票（その１）'!G17="○","○","－")</f>
        <v>－</v>
      </c>
      <c r="G36" s="593"/>
      <c r="H36" s="594" t="str">
        <f>IF('01入力票（その１）'!H17="○","○","－")</f>
        <v>－</v>
      </c>
      <c r="I36" s="593"/>
      <c r="J36" s="591"/>
      <c r="K36" s="591"/>
      <c r="L36" s="591"/>
      <c r="M36" s="591"/>
    </row>
    <row r="37" spans="1:13" ht="21.95" customHeight="1">
      <c r="A37" s="1927"/>
      <c r="B37" s="574" t="s">
        <v>1869</v>
      </c>
      <c r="C37" s="574"/>
      <c r="D37" s="574"/>
      <c r="E37" s="574"/>
      <c r="F37" s="574"/>
      <c r="G37" s="574"/>
      <c r="H37" s="574"/>
      <c r="I37" s="574"/>
    </row>
    <row r="38" spans="1:13" ht="21.95" customHeight="1">
      <c r="A38" s="1927"/>
      <c r="B38" s="574" t="s">
        <v>2523</v>
      </c>
      <c r="C38" s="574"/>
      <c r="D38" s="574"/>
      <c r="E38" s="574"/>
      <c r="F38" s="574"/>
      <c r="G38" s="574"/>
      <c r="H38" s="574"/>
      <c r="I38" s="574"/>
    </row>
    <row r="39" spans="1:13" ht="18.75" customHeight="1">
      <c r="A39" s="584"/>
      <c r="B39" s="546" t="s">
        <v>2522</v>
      </c>
      <c r="C39" s="574"/>
      <c r="D39" s="574"/>
      <c r="E39" s="574"/>
      <c r="F39" s="574"/>
      <c r="G39" s="574"/>
      <c r="H39" s="574"/>
      <c r="I39" s="574"/>
    </row>
    <row r="40" spans="1:13" ht="18.75" customHeight="1"/>
    <row r="41" spans="1:13" ht="18.75" customHeight="1">
      <c r="B41" s="560" t="s">
        <v>886</v>
      </c>
    </row>
    <row r="42" spans="1:13" ht="18.75" customHeight="1">
      <c r="B42" s="545"/>
    </row>
    <row r="43" spans="1:13" ht="18.75" customHeight="1">
      <c r="B43" s="545"/>
    </row>
    <row r="44" spans="1:13" ht="18.75" customHeight="1">
      <c r="B44" s="545"/>
    </row>
    <row r="45" spans="1:13" ht="18.75" customHeight="1">
      <c r="B45" s="545"/>
    </row>
    <row r="46" spans="1:13" ht="18.75" customHeight="1">
      <c r="B46" s="545"/>
    </row>
    <row r="47" spans="1:13" ht="18.75" customHeight="1">
      <c r="B47" s="545"/>
    </row>
    <row r="48" spans="1:13" ht="18.75" customHeight="1">
      <c r="B48" s="545"/>
    </row>
    <row r="49" spans="2:2" ht="18.75" customHeight="1">
      <c r="B49" s="545"/>
    </row>
    <row r="50" spans="2:2" ht="18.75" customHeight="1">
      <c r="B50" s="545"/>
    </row>
    <row r="51" spans="2:2" ht="18.75" customHeight="1">
      <c r="B51" s="545"/>
    </row>
    <row r="52" spans="2:2" ht="18.75" customHeight="1">
      <c r="B52" s="545"/>
    </row>
    <row r="53" spans="2:2">
      <c r="B53" s="545"/>
    </row>
  </sheetData>
  <sheetProtection password="8A15" sheet="1" objects="1" scenarios="1" selectLockedCells="1"/>
  <mergeCells count="33">
    <mergeCell ref="B33:C33"/>
    <mergeCell ref="B34:C34"/>
    <mergeCell ref="B35:C35"/>
    <mergeCell ref="B36:C36"/>
    <mergeCell ref="A37:A38"/>
    <mergeCell ref="B32:C32"/>
    <mergeCell ref="B23:C24"/>
    <mergeCell ref="D23:E23"/>
    <mergeCell ref="F23:G23"/>
    <mergeCell ref="H23:I23"/>
    <mergeCell ref="B25:C25"/>
    <mergeCell ref="B26:C26"/>
    <mergeCell ref="B27:C27"/>
    <mergeCell ref="B28:C28"/>
    <mergeCell ref="B29:C29"/>
    <mergeCell ref="B30:C30"/>
    <mergeCell ref="B31:C31"/>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ゴシック,標準"&amp;8平成３０年度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2" zoomScaleNormal="80" zoomScaleSheetLayoutView="82" workbookViewId="0"/>
  </sheetViews>
  <sheetFormatPr defaultRowHeight="13.5"/>
  <cols>
    <col min="1" max="1" width="6" style="618" customWidth="1"/>
    <col min="2" max="2" width="2.875" style="618" customWidth="1"/>
    <col min="3" max="3" width="15.5" style="618" customWidth="1"/>
    <col min="4" max="4" width="7.75" style="618" customWidth="1"/>
    <col min="5" max="5" width="8.625" style="618" customWidth="1"/>
    <col min="6" max="6" width="5.625" style="618" bestFit="1" customWidth="1"/>
    <col min="7" max="7" width="1" style="622" customWidth="1"/>
    <col min="8" max="15" width="9.375" style="620" customWidth="1"/>
    <col min="16" max="16" width="9.375" style="738" customWidth="1"/>
    <col min="17" max="19" width="9.375" style="620" customWidth="1"/>
    <col min="20" max="257" width="9" style="618"/>
    <col min="258" max="258" width="6" style="618" customWidth="1"/>
    <col min="259" max="259" width="2.875" style="618" customWidth="1"/>
    <col min="260" max="260" width="15.5" style="618" customWidth="1"/>
    <col min="261" max="261" width="7.75" style="618" customWidth="1"/>
    <col min="262" max="262" width="8.625" style="618" customWidth="1"/>
    <col min="263" max="263" width="5.625" style="618" bestFit="1" customWidth="1"/>
    <col min="264" max="264" width="1" style="618" customWidth="1"/>
    <col min="265" max="275" width="9.375" style="618" customWidth="1"/>
    <col min="276" max="513" width="9" style="618"/>
    <col min="514" max="514" width="6" style="618" customWidth="1"/>
    <col min="515" max="515" width="2.875" style="618" customWidth="1"/>
    <col min="516" max="516" width="15.5" style="618" customWidth="1"/>
    <col min="517" max="517" width="7.75" style="618" customWidth="1"/>
    <col min="518" max="518" width="8.625" style="618" customWidth="1"/>
    <col min="519" max="519" width="5.625" style="618" bestFit="1" customWidth="1"/>
    <col min="520" max="520" width="1" style="618" customWidth="1"/>
    <col min="521" max="531" width="9.375" style="618" customWidth="1"/>
    <col min="532" max="769" width="9" style="618"/>
    <col min="770" max="770" width="6" style="618" customWidth="1"/>
    <col min="771" max="771" width="2.875" style="618" customWidth="1"/>
    <col min="772" max="772" width="15.5" style="618" customWidth="1"/>
    <col min="773" max="773" width="7.75" style="618" customWidth="1"/>
    <col min="774" max="774" width="8.625" style="618" customWidth="1"/>
    <col min="775" max="775" width="5.625" style="618" bestFit="1" customWidth="1"/>
    <col min="776" max="776" width="1" style="618" customWidth="1"/>
    <col min="777" max="787" width="9.375" style="618" customWidth="1"/>
    <col min="788" max="1025" width="9" style="618"/>
    <col min="1026" max="1026" width="6" style="618" customWidth="1"/>
    <col min="1027" max="1027" width="2.875" style="618" customWidth="1"/>
    <col min="1028" max="1028" width="15.5" style="618" customWidth="1"/>
    <col min="1029" max="1029" width="7.75" style="618" customWidth="1"/>
    <col min="1030" max="1030" width="8.625" style="618" customWidth="1"/>
    <col min="1031" max="1031" width="5.625" style="618" bestFit="1" customWidth="1"/>
    <col min="1032" max="1032" width="1" style="618" customWidth="1"/>
    <col min="1033" max="1043" width="9.375" style="618" customWidth="1"/>
    <col min="1044" max="1281" width="9" style="618"/>
    <col min="1282" max="1282" width="6" style="618" customWidth="1"/>
    <col min="1283" max="1283" width="2.875" style="618" customWidth="1"/>
    <col min="1284" max="1284" width="15.5" style="618" customWidth="1"/>
    <col min="1285" max="1285" width="7.75" style="618" customWidth="1"/>
    <col min="1286" max="1286" width="8.625" style="618" customWidth="1"/>
    <col min="1287" max="1287" width="5.625" style="618" bestFit="1" customWidth="1"/>
    <col min="1288" max="1288" width="1" style="618" customWidth="1"/>
    <col min="1289" max="1299" width="9.375" style="618" customWidth="1"/>
    <col min="1300" max="1537" width="9" style="618"/>
    <col min="1538" max="1538" width="6" style="618" customWidth="1"/>
    <col min="1539" max="1539" width="2.875" style="618" customWidth="1"/>
    <col min="1540" max="1540" width="15.5" style="618" customWidth="1"/>
    <col min="1541" max="1541" width="7.75" style="618" customWidth="1"/>
    <col min="1542" max="1542" width="8.625" style="618" customWidth="1"/>
    <col min="1543" max="1543" width="5.625" style="618" bestFit="1" customWidth="1"/>
    <col min="1544" max="1544" width="1" style="618" customWidth="1"/>
    <col min="1545" max="1555" width="9.375" style="618" customWidth="1"/>
    <col min="1556" max="1793" width="9" style="618"/>
    <col min="1794" max="1794" width="6" style="618" customWidth="1"/>
    <col min="1795" max="1795" width="2.875" style="618" customWidth="1"/>
    <col min="1796" max="1796" width="15.5" style="618" customWidth="1"/>
    <col min="1797" max="1797" width="7.75" style="618" customWidth="1"/>
    <col min="1798" max="1798" width="8.625" style="618" customWidth="1"/>
    <col min="1799" max="1799" width="5.625" style="618" bestFit="1" customWidth="1"/>
    <col min="1800" max="1800" width="1" style="618" customWidth="1"/>
    <col min="1801" max="1811" width="9.375" style="618" customWidth="1"/>
    <col min="1812" max="2049" width="9" style="618"/>
    <col min="2050" max="2050" width="6" style="618" customWidth="1"/>
    <col min="2051" max="2051" width="2.875" style="618" customWidth="1"/>
    <col min="2052" max="2052" width="15.5" style="618" customWidth="1"/>
    <col min="2053" max="2053" width="7.75" style="618" customWidth="1"/>
    <col min="2054" max="2054" width="8.625" style="618" customWidth="1"/>
    <col min="2055" max="2055" width="5.625" style="618" bestFit="1" customWidth="1"/>
    <col min="2056" max="2056" width="1" style="618" customWidth="1"/>
    <col min="2057" max="2067" width="9.375" style="618" customWidth="1"/>
    <col min="2068" max="2305" width="9" style="618"/>
    <col min="2306" max="2306" width="6" style="618" customWidth="1"/>
    <col min="2307" max="2307" width="2.875" style="618" customWidth="1"/>
    <col min="2308" max="2308" width="15.5" style="618" customWidth="1"/>
    <col min="2309" max="2309" width="7.75" style="618" customWidth="1"/>
    <col min="2310" max="2310" width="8.625" style="618" customWidth="1"/>
    <col min="2311" max="2311" width="5.625" style="618" bestFit="1" customWidth="1"/>
    <col min="2312" max="2312" width="1" style="618" customWidth="1"/>
    <col min="2313" max="2323" width="9.375" style="618" customWidth="1"/>
    <col min="2324" max="2561" width="9" style="618"/>
    <col min="2562" max="2562" width="6" style="618" customWidth="1"/>
    <col min="2563" max="2563" width="2.875" style="618" customWidth="1"/>
    <col min="2564" max="2564" width="15.5" style="618" customWidth="1"/>
    <col min="2565" max="2565" width="7.75" style="618" customWidth="1"/>
    <col min="2566" max="2566" width="8.625" style="618" customWidth="1"/>
    <col min="2567" max="2567" width="5.625" style="618" bestFit="1" customWidth="1"/>
    <col min="2568" max="2568" width="1" style="618" customWidth="1"/>
    <col min="2569" max="2579" width="9.375" style="618" customWidth="1"/>
    <col min="2580" max="2817" width="9" style="618"/>
    <col min="2818" max="2818" width="6" style="618" customWidth="1"/>
    <col min="2819" max="2819" width="2.875" style="618" customWidth="1"/>
    <col min="2820" max="2820" width="15.5" style="618" customWidth="1"/>
    <col min="2821" max="2821" width="7.75" style="618" customWidth="1"/>
    <col min="2822" max="2822" width="8.625" style="618" customWidth="1"/>
    <col min="2823" max="2823" width="5.625" style="618" bestFit="1" customWidth="1"/>
    <col min="2824" max="2824" width="1" style="618" customWidth="1"/>
    <col min="2825" max="2835" width="9.375" style="618" customWidth="1"/>
    <col min="2836" max="3073" width="9" style="618"/>
    <col min="3074" max="3074" width="6" style="618" customWidth="1"/>
    <col min="3075" max="3075" width="2.875" style="618" customWidth="1"/>
    <col min="3076" max="3076" width="15.5" style="618" customWidth="1"/>
    <col min="3077" max="3077" width="7.75" style="618" customWidth="1"/>
    <col min="3078" max="3078" width="8.625" style="618" customWidth="1"/>
    <col min="3079" max="3079" width="5.625" style="618" bestFit="1" customWidth="1"/>
    <col min="3080" max="3080" width="1" style="618" customWidth="1"/>
    <col min="3081" max="3091" width="9.375" style="618" customWidth="1"/>
    <col min="3092" max="3329" width="9" style="618"/>
    <col min="3330" max="3330" width="6" style="618" customWidth="1"/>
    <col min="3331" max="3331" width="2.875" style="618" customWidth="1"/>
    <col min="3332" max="3332" width="15.5" style="618" customWidth="1"/>
    <col min="3333" max="3333" width="7.75" style="618" customWidth="1"/>
    <col min="3334" max="3334" width="8.625" style="618" customWidth="1"/>
    <col min="3335" max="3335" width="5.625" style="618" bestFit="1" customWidth="1"/>
    <col min="3336" max="3336" width="1" style="618" customWidth="1"/>
    <col min="3337" max="3347" width="9.375" style="618" customWidth="1"/>
    <col min="3348" max="3585" width="9" style="618"/>
    <col min="3586" max="3586" width="6" style="618" customWidth="1"/>
    <col min="3587" max="3587" width="2.875" style="618" customWidth="1"/>
    <col min="3588" max="3588" width="15.5" style="618" customWidth="1"/>
    <col min="3589" max="3589" width="7.75" style="618" customWidth="1"/>
    <col min="3590" max="3590" width="8.625" style="618" customWidth="1"/>
    <col min="3591" max="3591" width="5.625" style="618" bestFit="1" customWidth="1"/>
    <col min="3592" max="3592" width="1" style="618" customWidth="1"/>
    <col min="3593" max="3603" width="9.375" style="618" customWidth="1"/>
    <col min="3604" max="3841" width="9" style="618"/>
    <col min="3842" max="3842" width="6" style="618" customWidth="1"/>
    <col min="3843" max="3843" width="2.875" style="618" customWidth="1"/>
    <col min="3844" max="3844" width="15.5" style="618" customWidth="1"/>
    <col min="3845" max="3845" width="7.75" style="618" customWidth="1"/>
    <col min="3846" max="3846" width="8.625" style="618" customWidth="1"/>
    <col min="3847" max="3847" width="5.625" style="618" bestFit="1" customWidth="1"/>
    <col min="3848" max="3848" width="1" style="618" customWidth="1"/>
    <col min="3849" max="3859" width="9.375" style="618" customWidth="1"/>
    <col min="3860" max="4097" width="9" style="618"/>
    <col min="4098" max="4098" width="6" style="618" customWidth="1"/>
    <col min="4099" max="4099" width="2.875" style="618" customWidth="1"/>
    <col min="4100" max="4100" width="15.5" style="618" customWidth="1"/>
    <col min="4101" max="4101" width="7.75" style="618" customWidth="1"/>
    <col min="4102" max="4102" width="8.625" style="618" customWidth="1"/>
    <col min="4103" max="4103" width="5.625" style="618" bestFit="1" customWidth="1"/>
    <col min="4104" max="4104" width="1" style="618" customWidth="1"/>
    <col min="4105" max="4115" width="9.375" style="618" customWidth="1"/>
    <col min="4116" max="4353" width="9" style="618"/>
    <col min="4354" max="4354" width="6" style="618" customWidth="1"/>
    <col min="4355" max="4355" width="2.875" style="618" customWidth="1"/>
    <col min="4356" max="4356" width="15.5" style="618" customWidth="1"/>
    <col min="4357" max="4357" width="7.75" style="618" customWidth="1"/>
    <col min="4358" max="4358" width="8.625" style="618" customWidth="1"/>
    <col min="4359" max="4359" width="5.625" style="618" bestFit="1" customWidth="1"/>
    <col min="4360" max="4360" width="1" style="618" customWidth="1"/>
    <col min="4361" max="4371" width="9.375" style="618" customWidth="1"/>
    <col min="4372" max="4609" width="9" style="618"/>
    <col min="4610" max="4610" width="6" style="618" customWidth="1"/>
    <col min="4611" max="4611" width="2.875" style="618" customWidth="1"/>
    <col min="4612" max="4612" width="15.5" style="618" customWidth="1"/>
    <col min="4613" max="4613" width="7.75" style="618" customWidth="1"/>
    <col min="4614" max="4614" width="8.625" style="618" customWidth="1"/>
    <col min="4615" max="4615" width="5.625" style="618" bestFit="1" customWidth="1"/>
    <col min="4616" max="4616" width="1" style="618" customWidth="1"/>
    <col min="4617" max="4627" width="9.375" style="618" customWidth="1"/>
    <col min="4628" max="4865" width="9" style="618"/>
    <col min="4866" max="4866" width="6" style="618" customWidth="1"/>
    <col min="4867" max="4867" width="2.875" style="618" customWidth="1"/>
    <col min="4868" max="4868" width="15.5" style="618" customWidth="1"/>
    <col min="4869" max="4869" width="7.75" style="618" customWidth="1"/>
    <col min="4870" max="4870" width="8.625" style="618" customWidth="1"/>
    <col min="4871" max="4871" width="5.625" style="618" bestFit="1" customWidth="1"/>
    <col min="4872" max="4872" width="1" style="618" customWidth="1"/>
    <col min="4873" max="4883" width="9.375" style="618" customWidth="1"/>
    <col min="4884" max="5121" width="9" style="618"/>
    <col min="5122" max="5122" width="6" style="618" customWidth="1"/>
    <col min="5123" max="5123" width="2.875" style="618" customWidth="1"/>
    <col min="5124" max="5124" width="15.5" style="618" customWidth="1"/>
    <col min="5125" max="5125" width="7.75" style="618" customWidth="1"/>
    <col min="5126" max="5126" width="8.625" style="618" customWidth="1"/>
    <col min="5127" max="5127" width="5.625" style="618" bestFit="1" customWidth="1"/>
    <col min="5128" max="5128" width="1" style="618" customWidth="1"/>
    <col min="5129" max="5139" width="9.375" style="618" customWidth="1"/>
    <col min="5140" max="5377" width="9" style="618"/>
    <col min="5378" max="5378" width="6" style="618" customWidth="1"/>
    <col min="5379" max="5379" width="2.875" style="618" customWidth="1"/>
    <col min="5380" max="5380" width="15.5" style="618" customWidth="1"/>
    <col min="5381" max="5381" width="7.75" style="618" customWidth="1"/>
    <col min="5382" max="5382" width="8.625" style="618" customWidth="1"/>
    <col min="5383" max="5383" width="5.625" style="618" bestFit="1" customWidth="1"/>
    <col min="5384" max="5384" width="1" style="618" customWidth="1"/>
    <col min="5385" max="5395" width="9.375" style="618" customWidth="1"/>
    <col min="5396" max="5633" width="9" style="618"/>
    <col min="5634" max="5634" width="6" style="618" customWidth="1"/>
    <col min="5635" max="5635" width="2.875" style="618" customWidth="1"/>
    <col min="5636" max="5636" width="15.5" style="618" customWidth="1"/>
    <col min="5637" max="5637" width="7.75" style="618" customWidth="1"/>
    <col min="5638" max="5638" width="8.625" style="618" customWidth="1"/>
    <col min="5639" max="5639" width="5.625" style="618" bestFit="1" customWidth="1"/>
    <col min="5640" max="5640" width="1" style="618" customWidth="1"/>
    <col min="5641" max="5651" width="9.375" style="618" customWidth="1"/>
    <col min="5652" max="5889" width="9" style="618"/>
    <col min="5890" max="5890" width="6" style="618" customWidth="1"/>
    <col min="5891" max="5891" width="2.875" style="618" customWidth="1"/>
    <col min="5892" max="5892" width="15.5" style="618" customWidth="1"/>
    <col min="5893" max="5893" width="7.75" style="618" customWidth="1"/>
    <col min="5894" max="5894" width="8.625" style="618" customWidth="1"/>
    <col min="5895" max="5895" width="5.625" style="618" bestFit="1" customWidth="1"/>
    <col min="5896" max="5896" width="1" style="618" customWidth="1"/>
    <col min="5897" max="5907" width="9.375" style="618" customWidth="1"/>
    <col min="5908" max="6145" width="9" style="618"/>
    <col min="6146" max="6146" width="6" style="618" customWidth="1"/>
    <col min="6147" max="6147" width="2.875" style="618" customWidth="1"/>
    <col min="6148" max="6148" width="15.5" style="618" customWidth="1"/>
    <col min="6149" max="6149" width="7.75" style="618" customWidth="1"/>
    <col min="6150" max="6150" width="8.625" style="618" customWidth="1"/>
    <col min="6151" max="6151" width="5.625" style="618" bestFit="1" customWidth="1"/>
    <col min="6152" max="6152" width="1" style="618" customWidth="1"/>
    <col min="6153" max="6163" width="9.375" style="618" customWidth="1"/>
    <col min="6164" max="6401" width="9" style="618"/>
    <col min="6402" max="6402" width="6" style="618" customWidth="1"/>
    <col min="6403" max="6403" width="2.875" style="618" customWidth="1"/>
    <col min="6404" max="6404" width="15.5" style="618" customWidth="1"/>
    <col min="6405" max="6405" width="7.75" style="618" customWidth="1"/>
    <col min="6406" max="6406" width="8.625" style="618" customWidth="1"/>
    <col min="6407" max="6407" width="5.625" style="618" bestFit="1" customWidth="1"/>
    <col min="6408" max="6408" width="1" style="618" customWidth="1"/>
    <col min="6409" max="6419" width="9.375" style="618" customWidth="1"/>
    <col min="6420" max="6657" width="9" style="618"/>
    <col min="6658" max="6658" width="6" style="618" customWidth="1"/>
    <col min="6659" max="6659" width="2.875" style="618" customWidth="1"/>
    <col min="6660" max="6660" width="15.5" style="618" customWidth="1"/>
    <col min="6661" max="6661" width="7.75" style="618" customWidth="1"/>
    <col min="6662" max="6662" width="8.625" style="618" customWidth="1"/>
    <col min="6663" max="6663" width="5.625" style="618" bestFit="1" customWidth="1"/>
    <col min="6664" max="6664" width="1" style="618" customWidth="1"/>
    <col min="6665" max="6675" width="9.375" style="618" customWidth="1"/>
    <col min="6676" max="6913" width="9" style="618"/>
    <col min="6914" max="6914" width="6" style="618" customWidth="1"/>
    <col min="6915" max="6915" width="2.875" style="618" customWidth="1"/>
    <col min="6916" max="6916" width="15.5" style="618" customWidth="1"/>
    <col min="6917" max="6917" width="7.75" style="618" customWidth="1"/>
    <col min="6918" max="6918" width="8.625" style="618" customWidth="1"/>
    <col min="6919" max="6919" width="5.625" style="618" bestFit="1" customWidth="1"/>
    <col min="6920" max="6920" width="1" style="618" customWidth="1"/>
    <col min="6921" max="6931" width="9.375" style="618" customWidth="1"/>
    <col min="6932" max="7169" width="9" style="618"/>
    <col min="7170" max="7170" width="6" style="618" customWidth="1"/>
    <col min="7171" max="7171" width="2.875" style="618" customWidth="1"/>
    <col min="7172" max="7172" width="15.5" style="618" customWidth="1"/>
    <col min="7173" max="7173" width="7.75" style="618" customWidth="1"/>
    <col min="7174" max="7174" width="8.625" style="618" customWidth="1"/>
    <col min="7175" max="7175" width="5.625" style="618" bestFit="1" customWidth="1"/>
    <col min="7176" max="7176" width="1" style="618" customWidth="1"/>
    <col min="7177" max="7187" width="9.375" style="618" customWidth="1"/>
    <col min="7188" max="7425" width="9" style="618"/>
    <col min="7426" max="7426" width="6" style="618" customWidth="1"/>
    <col min="7427" max="7427" width="2.875" style="618" customWidth="1"/>
    <col min="7428" max="7428" width="15.5" style="618" customWidth="1"/>
    <col min="7429" max="7429" width="7.75" style="618" customWidth="1"/>
    <col min="7430" max="7430" width="8.625" style="618" customWidth="1"/>
    <col min="7431" max="7431" width="5.625" style="618" bestFit="1" customWidth="1"/>
    <col min="7432" max="7432" width="1" style="618" customWidth="1"/>
    <col min="7433" max="7443" width="9.375" style="618" customWidth="1"/>
    <col min="7444" max="7681" width="9" style="618"/>
    <col min="7682" max="7682" width="6" style="618" customWidth="1"/>
    <col min="7683" max="7683" width="2.875" style="618" customWidth="1"/>
    <col min="7684" max="7684" width="15.5" style="618" customWidth="1"/>
    <col min="7685" max="7685" width="7.75" style="618" customWidth="1"/>
    <col min="7686" max="7686" width="8.625" style="618" customWidth="1"/>
    <col min="7687" max="7687" width="5.625" style="618" bestFit="1" customWidth="1"/>
    <col min="7688" max="7688" width="1" style="618" customWidth="1"/>
    <col min="7689" max="7699" width="9.375" style="618" customWidth="1"/>
    <col min="7700" max="7937" width="9" style="618"/>
    <col min="7938" max="7938" width="6" style="618" customWidth="1"/>
    <col min="7939" max="7939" width="2.875" style="618" customWidth="1"/>
    <col min="7940" max="7940" width="15.5" style="618" customWidth="1"/>
    <col min="7941" max="7941" width="7.75" style="618" customWidth="1"/>
    <col min="7942" max="7942" width="8.625" style="618" customWidth="1"/>
    <col min="7943" max="7943" width="5.625" style="618" bestFit="1" customWidth="1"/>
    <col min="7944" max="7944" width="1" style="618" customWidth="1"/>
    <col min="7945" max="7955" width="9.375" style="618" customWidth="1"/>
    <col min="7956" max="8193" width="9" style="618"/>
    <col min="8194" max="8194" width="6" style="618" customWidth="1"/>
    <col min="8195" max="8195" width="2.875" style="618" customWidth="1"/>
    <col min="8196" max="8196" width="15.5" style="618" customWidth="1"/>
    <col min="8197" max="8197" width="7.75" style="618" customWidth="1"/>
    <col min="8198" max="8198" width="8.625" style="618" customWidth="1"/>
    <col min="8199" max="8199" width="5.625" style="618" bestFit="1" customWidth="1"/>
    <col min="8200" max="8200" width="1" style="618" customWidth="1"/>
    <col min="8201" max="8211" width="9.375" style="618" customWidth="1"/>
    <col min="8212" max="8449" width="9" style="618"/>
    <col min="8450" max="8450" width="6" style="618" customWidth="1"/>
    <col min="8451" max="8451" width="2.875" style="618" customWidth="1"/>
    <col min="8452" max="8452" width="15.5" style="618" customWidth="1"/>
    <col min="8453" max="8453" width="7.75" style="618" customWidth="1"/>
    <col min="8454" max="8454" width="8.625" style="618" customWidth="1"/>
    <col min="8455" max="8455" width="5.625" style="618" bestFit="1" customWidth="1"/>
    <col min="8456" max="8456" width="1" style="618" customWidth="1"/>
    <col min="8457" max="8467" width="9.375" style="618" customWidth="1"/>
    <col min="8468" max="8705" width="9" style="618"/>
    <col min="8706" max="8706" width="6" style="618" customWidth="1"/>
    <col min="8707" max="8707" width="2.875" style="618" customWidth="1"/>
    <col min="8708" max="8708" width="15.5" style="618" customWidth="1"/>
    <col min="8709" max="8709" width="7.75" style="618" customWidth="1"/>
    <col min="8710" max="8710" width="8.625" style="618" customWidth="1"/>
    <col min="8711" max="8711" width="5.625" style="618" bestFit="1" customWidth="1"/>
    <col min="8712" max="8712" width="1" style="618" customWidth="1"/>
    <col min="8713" max="8723" width="9.375" style="618" customWidth="1"/>
    <col min="8724" max="8961" width="9" style="618"/>
    <col min="8962" max="8962" width="6" style="618" customWidth="1"/>
    <col min="8963" max="8963" width="2.875" style="618" customWidth="1"/>
    <col min="8964" max="8964" width="15.5" style="618" customWidth="1"/>
    <col min="8965" max="8965" width="7.75" style="618" customWidth="1"/>
    <col min="8966" max="8966" width="8.625" style="618" customWidth="1"/>
    <col min="8967" max="8967" width="5.625" style="618" bestFit="1" customWidth="1"/>
    <col min="8968" max="8968" width="1" style="618" customWidth="1"/>
    <col min="8969" max="8979" width="9.375" style="618" customWidth="1"/>
    <col min="8980" max="9217" width="9" style="618"/>
    <col min="9218" max="9218" width="6" style="618" customWidth="1"/>
    <col min="9219" max="9219" width="2.875" style="618" customWidth="1"/>
    <col min="9220" max="9220" width="15.5" style="618" customWidth="1"/>
    <col min="9221" max="9221" width="7.75" style="618" customWidth="1"/>
    <col min="9222" max="9222" width="8.625" style="618" customWidth="1"/>
    <col min="9223" max="9223" width="5.625" style="618" bestFit="1" customWidth="1"/>
    <col min="9224" max="9224" width="1" style="618" customWidth="1"/>
    <col min="9225" max="9235" width="9.375" style="618" customWidth="1"/>
    <col min="9236" max="9473" width="9" style="618"/>
    <col min="9474" max="9474" width="6" style="618" customWidth="1"/>
    <col min="9475" max="9475" width="2.875" style="618" customWidth="1"/>
    <col min="9476" max="9476" width="15.5" style="618" customWidth="1"/>
    <col min="9477" max="9477" width="7.75" style="618" customWidth="1"/>
    <col min="9478" max="9478" width="8.625" style="618" customWidth="1"/>
    <col min="9479" max="9479" width="5.625" style="618" bestFit="1" customWidth="1"/>
    <col min="9480" max="9480" width="1" style="618" customWidth="1"/>
    <col min="9481" max="9491" width="9.375" style="618" customWidth="1"/>
    <col min="9492" max="9729" width="9" style="618"/>
    <col min="9730" max="9730" width="6" style="618" customWidth="1"/>
    <col min="9731" max="9731" width="2.875" style="618" customWidth="1"/>
    <col min="9732" max="9732" width="15.5" style="618" customWidth="1"/>
    <col min="9733" max="9733" width="7.75" style="618" customWidth="1"/>
    <col min="9734" max="9734" width="8.625" style="618" customWidth="1"/>
    <col min="9735" max="9735" width="5.625" style="618" bestFit="1" customWidth="1"/>
    <col min="9736" max="9736" width="1" style="618" customWidth="1"/>
    <col min="9737" max="9747" width="9.375" style="618" customWidth="1"/>
    <col min="9748" max="9985" width="9" style="618"/>
    <col min="9986" max="9986" width="6" style="618" customWidth="1"/>
    <col min="9987" max="9987" width="2.875" style="618" customWidth="1"/>
    <col min="9988" max="9988" width="15.5" style="618" customWidth="1"/>
    <col min="9989" max="9989" width="7.75" style="618" customWidth="1"/>
    <col min="9990" max="9990" width="8.625" style="618" customWidth="1"/>
    <col min="9991" max="9991" width="5.625" style="618" bestFit="1" customWidth="1"/>
    <col min="9992" max="9992" width="1" style="618" customWidth="1"/>
    <col min="9993" max="10003" width="9.375" style="618" customWidth="1"/>
    <col min="10004" max="10241" width="9" style="618"/>
    <col min="10242" max="10242" width="6" style="618" customWidth="1"/>
    <col min="10243" max="10243" width="2.875" style="618" customWidth="1"/>
    <col min="10244" max="10244" width="15.5" style="618" customWidth="1"/>
    <col min="10245" max="10245" width="7.75" style="618" customWidth="1"/>
    <col min="10246" max="10246" width="8.625" style="618" customWidth="1"/>
    <col min="10247" max="10247" width="5.625" style="618" bestFit="1" customWidth="1"/>
    <col min="10248" max="10248" width="1" style="618" customWidth="1"/>
    <col min="10249" max="10259" width="9.375" style="618" customWidth="1"/>
    <col min="10260" max="10497" width="9" style="618"/>
    <col min="10498" max="10498" width="6" style="618" customWidth="1"/>
    <col min="10499" max="10499" width="2.875" style="618" customWidth="1"/>
    <col min="10500" max="10500" width="15.5" style="618" customWidth="1"/>
    <col min="10501" max="10501" width="7.75" style="618" customWidth="1"/>
    <col min="10502" max="10502" width="8.625" style="618" customWidth="1"/>
    <col min="10503" max="10503" width="5.625" style="618" bestFit="1" customWidth="1"/>
    <col min="10504" max="10504" width="1" style="618" customWidth="1"/>
    <col min="10505" max="10515" width="9.375" style="618" customWidth="1"/>
    <col min="10516" max="10753" width="9" style="618"/>
    <col min="10754" max="10754" width="6" style="618" customWidth="1"/>
    <col min="10755" max="10755" width="2.875" style="618" customWidth="1"/>
    <col min="10756" max="10756" width="15.5" style="618" customWidth="1"/>
    <col min="10757" max="10757" width="7.75" style="618" customWidth="1"/>
    <col min="10758" max="10758" width="8.625" style="618" customWidth="1"/>
    <col min="10759" max="10759" width="5.625" style="618" bestFit="1" customWidth="1"/>
    <col min="10760" max="10760" width="1" style="618" customWidth="1"/>
    <col min="10761" max="10771" width="9.375" style="618" customWidth="1"/>
    <col min="10772" max="11009" width="9" style="618"/>
    <col min="11010" max="11010" width="6" style="618" customWidth="1"/>
    <col min="11011" max="11011" width="2.875" style="618" customWidth="1"/>
    <col min="11012" max="11012" width="15.5" style="618" customWidth="1"/>
    <col min="11013" max="11013" width="7.75" style="618" customWidth="1"/>
    <col min="11014" max="11014" width="8.625" style="618" customWidth="1"/>
    <col min="11015" max="11015" width="5.625" style="618" bestFit="1" customWidth="1"/>
    <col min="11016" max="11016" width="1" style="618" customWidth="1"/>
    <col min="11017" max="11027" width="9.375" style="618" customWidth="1"/>
    <col min="11028" max="11265" width="9" style="618"/>
    <col min="11266" max="11266" width="6" style="618" customWidth="1"/>
    <col min="11267" max="11267" width="2.875" style="618" customWidth="1"/>
    <col min="11268" max="11268" width="15.5" style="618" customWidth="1"/>
    <col min="11269" max="11269" width="7.75" style="618" customWidth="1"/>
    <col min="11270" max="11270" width="8.625" style="618" customWidth="1"/>
    <col min="11271" max="11271" width="5.625" style="618" bestFit="1" customWidth="1"/>
    <col min="11272" max="11272" width="1" style="618" customWidth="1"/>
    <col min="11273" max="11283" width="9.375" style="618" customWidth="1"/>
    <col min="11284" max="11521" width="9" style="618"/>
    <col min="11522" max="11522" width="6" style="618" customWidth="1"/>
    <col min="11523" max="11523" width="2.875" style="618" customWidth="1"/>
    <col min="11524" max="11524" width="15.5" style="618" customWidth="1"/>
    <col min="11525" max="11525" width="7.75" style="618" customWidth="1"/>
    <col min="11526" max="11526" width="8.625" style="618" customWidth="1"/>
    <col min="11527" max="11527" width="5.625" style="618" bestFit="1" customWidth="1"/>
    <col min="11528" max="11528" width="1" style="618" customWidth="1"/>
    <col min="11529" max="11539" width="9.375" style="618" customWidth="1"/>
    <col min="11540" max="11777" width="9" style="618"/>
    <col min="11778" max="11778" width="6" style="618" customWidth="1"/>
    <col min="11779" max="11779" width="2.875" style="618" customWidth="1"/>
    <col min="11780" max="11780" width="15.5" style="618" customWidth="1"/>
    <col min="11781" max="11781" width="7.75" style="618" customWidth="1"/>
    <col min="11782" max="11782" width="8.625" style="618" customWidth="1"/>
    <col min="11783" max="11783" width="5.625" style="618" bestFit="1" customWidth="1"/>
    <col min="11784" max="11784" width="1" style="618" customWidth="1"/>
    <col min="11785" max="11795" width="9.375" style="618" customWidth="1"/>
    <col min="11796" max="12033" width="9" style="618"/>
    <col min="12034" max="12034" width="6" style="618" customWidth="1"/>
    <col min="12035" max="12035" width="2.875" style="618" customWidth="1"/>
    <col min="12036" max="12036" width="15.5" style="618" customWidth="1"/>
    <col min="12037" max="12037" width="7.75" style="618" customWidth="1"/>
    <col min="12038" max="12038" width="8.625" style="618" customWidth="1"/>
    <col min="12039" max="12039" width="5.625" style="618" bestFit="1" customWidth="1"/>
    <col min="12040" max="12040" width="1" style="618" customWidth="1"/>
    <col min="12041" max="12051" width="9.375" style="618" customWidth="1"/>
    <col min="12052" max="12289" width="9" style="618"/>
    <col min="12290" max="12290" width="6" style="618" customWidth="1"/>
    <col min="12291" max="12291" width="2.875" style="618" customWidth="1"/>
    <col min="12292" max="12292" width="15.5" style="618" customWidth="1"/>
    <col min="12293" max="12293" width="7.75" style="618" customWidth="1"/>
    <col min="12294" max="12294" width="8.625" style="618" customWidth="1"/>
    <col min="12295" max="12295" width="5.625" style="618" bestFit="1" customWidth="1"/>
    <col min="12296" max="12296" width="1" style="618" customWidth="1"/>
    <col min="12297" max="12307" width="9.375" style="618" customWidth="1"/>
    <col min="12308" max="12545" width="9" style="618"/>
    <col min="12546" max="12546" width="6" style="618" customWidth="1"/>
    <col min="12547" max="12547" width="2.875" style="618" customWidth="1"/>
    <col min="12548" max="12548" width="15.5" style="618" customWidth="1"/>
    <col min="12549" max="12549" width="7.75" style="618" customWidth="1"/>
    <col min="12550" max="12550" width="8.625" style="618" customWidth="1"/>
    <col min="12551" max="12551" width="5.625" style="618" bestFit="1" customWidth="1"/>
    <col min="12552" max="12552" width="1" style="618" customWidth="1"/>
    <col min="12553" max="12563" width="9.375" style="618" customWidth="1"/>
    <col min="12564" max="12801" width="9" style="618"/>
    <col min="12802" max="12802" width="6" style="618" customWidth="1"/>
    <col min="12803" max="12803" width="2.875" style="618" customWidth="1"/>
    <col min="12804" max="12804" width="15.5" style="618" customWidth="1"/>
    <col min="12805" max="12805" width="7.75" style="618" customWidth="1"/>
    <col min="12806" max="12806" width="8.625" style="618" customWidth="1"/>
    <col min="12807" max="12807" width="5.625" style="618" bestFit="1" customWidth="1"/>
    <col min="12808" max="12808" width="1" style="618" customWidth="1"/>
    <col min="12809" max="12819" width="9.375" style="618" customWidth="1"/>
    <col min="12820" max="13057" width="9" style="618"/>
    <col min="13058" max="13058" width="6" style="618" customWidth="1"/>
    <col min="13059" max="13059" width="2.875" style="618" customWidth="1"/>
    <col min="13060" max="13060" width="15.5" style="618" customWidth="1"/>
    <col min="13061" max="13061" width="7.75" style="618" customWidth="1"/>
    <col min="13062" max="13062" width="8.625" style="618" customWidth="1"/>
    <col min="13063" max="13063" width="5.625" style="618" bestFit="1" customWidth="1"/>
    <col min="13064" max="13064" width="1" style="618" customWidth="1"/>
    <col min="13065" max="13075" width="9.375" style="618" customWidth="1"/>
    <col min="13076" max="13313" width="9" style="618"/>
    <col min="13314" max="13314" width="6" style="618" customWidth="1"/>
    <col min="13315" max="13315" width="2.875" style="618" customWidth="1"/>
    <col min="13316" max="13316" width="15.5" style="618" customWidth="1"/>
    <col min="13317" max="13317" width="7.75" style="618" customWidth="1"/>
    <col min="13318" max="13318" width="8.625" style="618" customWidth="1"/>
    <col min="13319" max="13319" width="5.625" style="618" bestFit="1" customWidth="1"/>
    <col min="13320" max="13320" width="1" style="618" customWidth="1"/>
    <col min="13321" max="13331" width="9.375" style="618" customWidth="1"/>
    <col min="13332" max="13569" width="9" style="618"/>
    <col min="13570" max="13570" width="6" style="618" customWidth="1"/>
    <col min="13571" max="13571" width="2.875" style="618" customWidth="1"/>
    <col min="13572" max="13572" width="15.5" style="618" customWidth="1"/>
    <col min="13573" max="13573" width="7.75" style="618" customWidth="1"/>
    <col min="13574" max="13574" width="8.625" style="618" customWidth="1"/>
    <col min="13575" max="13575" width="5.625" style="618" bestFit="1" customWidth="1"/>
    <col min="13576" max="13576" width="1" style="618" customWidth="1"/>
    <col min="13577" max="13587" width="9.375" style="618" customWidth="1"/>
    <col min="13588" max="13825" width="9" style="618"/>
    <col min="13826" max="13826" width="6" style="618" customWidth="1"/>
    <col min="13827" max="13827" width="2.875" style="618" customWidth="1"/>
    <col min="13828" max="13828" width="15.5" style="618" customWidth="1"/>
    <col min="13829" max="13829" width="7.75" style="618" customWidth="1"/>
    <col min="13830" max="13830" width="8.625" style="618" customWidth="1"/>
    <col min="13831" max="13831" width="5.625" style="618" bestFit="1" customWidth="1"/>
    <col min="13832" max="13832" width="1" style="618" customWidth="1"/>
    <col min="13833" max="13843" width="9.375" style="618" customWidth="1"/>
    <col min="13844" max="14081" width="9" style="618"/>
    <col min="14082" max="14082" width="6" style="618" customWidth="1"/>
    <col min="14083" max="14083" width="2.875" style="618" customWidth="1"/>
    <col min="14084" max="14084" width="15.5" style="618" customWidth="1"/>
    <col min="14085" max="14085" width="7.75" style="618" customWidth="1"/>
    <col min="14086" max="14086" width="8.625" style="618" customWidth="1"/>
    <col min="14087" max="14087" width="5.625" style="618" bestFit="1" customWidth="1"/>
    <col min="14088" max="14088" width="1" style="618" customWidth="1"/>
    <col min="14089" max="14099" width="9.375" style="618" customWidth="1"/>
    <col min="14100" max="14337" width="9" style="618"/>
    <col min="14338" max="14338" width="6" style="618" customWidth="1"/>
    <col min="14339" max="14339" width="2.875" style="618" customWidth="1"/>
    <col min="14340" max="14340" width="15.5" style="618" customWidth="1"/>
    <col min="14341" max="14341" width="7.75" style="618" customWidth="1"/>
    <col min="14342" max="14342" width="8.625" style="618" customWidth="1"/>
    <col min="14343" max="14343" width="5.625" style="618" bestFit="1" customWidth="1"/>
    <col min="14344" max="14344" width="1" style="618" customWidth="1"/>
    <col min="14345" max="14355" width="9.375" style="618" customWidth="1"/>
    <col min="14356" max="14593" width="9" style="618"/>
    <col min="14594" max="14594" width="6" style="618" customWidth="1"/>
    <col min="14595" max="14595" width="2.875" style="618" customWidth="1"/>
    <col min="14596" max="14596" width="15.5" style="618" customWidth="1"/>
    <col min="14597" max="14597" width="7.75" style="618" customWidth="1"/>
    <col min="14598" max="14598" width="8.625" style="618" customWidth="1"/>
    <col min="14599" max="14599" width="5.625" style="618" bestFit="1" customWidth="1"/>
    <col min="14600" max="14600" width="1" style="618" customWidth="1"/>
    <col min="14601" max="14611" width="9.375" style="618" customWidth="1"/>
    <col min="14612" max="14849" width="9" style="618"/>
    <col min="14850" max="14850" width="6" style="618" customWidth="1"/>
    <col min="14851" max="14851" width="2.875" style="618" customWidth="1"/>
    <col min="14852" max="14852" width="15.5" style="618" customWidth="1"/>
    <col min="14853" max="14853" width="7.75" style="618" customWidth="1"/>
    <col min="14854" max="14854" width="8.625" style="618" customWidth="1"/>
    <col min="14855" max="14855" width="5.625" style="618" bestFit="1" customWidth="1"/>
    <col min="14856" max="14856" width="1" style="618" customWidth="1"/>
    <col min="14857" max="14867" width="9.375" style="618" customWidth="1"/>
    <col min="14868" max="15105" width="9" style="618"/>
    <col min="15106" max="15106" width="6" style="618" customWidth="1"/>
    <col min="15107" max="15107" width="2.875" style="618" customWidth="1"/>
    <col min="15108" max="15108" width="15.5" style="618" customWidth="1"/>
    <col min="15109" max="15109" width="7.75" style="618" customWidth="1"/>
    <col min="15110" max="15110" width="8.625" style="618" customWidth="1"/>
    <col min="15111" max="15111" width="5.625" style="618" bestFit="1" customWidth="1"/>
    <col min="15112" max="15112" width="1" style="618" customWidth="1"/>
    <col min="15113" max="15123" width="9.375" style="618" customWidth="1"/>
    <col min="15124" max="15361" width="9" style="618"/>
    <col min="15362" max="15362" width="6" style="618" customWidth="1"/>
    <col min="15363" max="15363" width="2.875" style="618" customWidth="1"/>
    <col min="15364" max="15364" width="15.5" style="618" customWidth="1"/>
    <col min="15365" max="15365" width="7.75" style="618" customWidth="1"/>
    <col min="15366" max="15366" width="8.625" style="618" customWidth="1"/>
    <col min="15367" max="15367" width="5.625" style="618" bestFit="1" customWidth="1"/>
    <col min="15368" max="15368" width="1" style="618" customWidth="1"/>
    <col min="15369" max="15379" width="9.375" style="618" customWidth="1"/>
    <col min="15380" max="15617" width="9" style="618"/>
    <col min="15618" max="15618" width="6" style="618" customWidth="1"/>
    <col min="15619" max="15619" width="2.875" style="618" customWidth="1"/>
    <col min="15620" max="15620" width="15.5" style="618" customWidth="1"/>
    <col min="15621" max="15621" width="7.75" style="618" customWidth="1"/>
    <col min="15622" max="15622" width="8.625" style="618" customWidth="1"/>
    <col min="15623" max="15623" width="5.625" style="618" bestFit="1" customWidth="1"/>
    <col min="15624" max="15624" width="1" style="618" customWidth="1"/>
    <col min="15625" max="15635" width="9.375" style="618" customWidth="1"/>
    <col min="15636" max="15873" width="9" style="618"/>
    <col min="15874" max="15874" width="6" style="618" customWidth="1"/>
    <col min="15875" max="15875" width="2.875" style="618" customWidth="1"/>
    <col min="15876" max="15876" width="15.5" style="618" customWidth="1"/>
    <col min="15877" max="15877" width="7.75" style="618" customWidth="1"/>
    <col min="15878" max="15878" width="8.625" style="618" customWidth="1"/>
    <col min="15879" max="15879" width="5.625" style="618" bestFit="1" customWidth="1"/>
    <col min="15880" max="15880" width="1" style="618" customWidth="1"/>
    <col min="15881" max="15891" width="9.375" style="618" customWidth="1"/>
    <col min="15892" max="16129" width="9" style="618"/>
    <col min="16130" max="16130" width="6" style="618" customWidth="1"/>
    <col min="16131" max="16131" width="2.875" style="618" customWidth="1"/>
    <col min="16132" max="16132" width="15.5" style="618" customWidth="1"/>
    <col min="16133" max="16133" width="7.75" style="618" customWidth="1"/>
    <col min="16134" max="16134" width="8.625" style="618" customWidth="1"/>
    <col min="16135" max="16135" width="5.625" style="618" bestFit="1" customWidth="1"/>
    <col min="16136" max="16136" width="1" style="618" customWidth="1"/>
    <col min="16137" max="16147" width="9.375" style="618" customWidth="1"/>
    <col min="16148" max="16384" width="9" style="618"/>
  </cols>
  <sheetData>
    <row r="1" spans="1:20">
      <c r="A1" s="617"/>
      <c r="G1" s="619"/>
    </row>
    <row r="2" spans="1:20" ht="24" customHeight="1">
      <c r="A2" s="1929" t="s">
        <v>2005</v>
      </c>
      <c r="B2" s="1929"/>
      <c r="C2" s="1930" t="str">
        <f>IF('02入力票（その２）'!G10="○",'02入力票（その２）'!I21,'02入力票（その２）'!I41)</f>
        <v/>
      </c>
      <c r="D2" s="1931"/>
      <c r="E2" s="1931"/>
      <c r="F2" s="1932"/>
      <c r="G2" s="621"/>
      <c r="I2" s="442"/>
      <c r="J2" s="442"/>
      <c r="K2" s="442" t="s">
        <v>2098</v>
      </c>
      <c r="L2" s="442"/>
      <c r="M2" s="442"/>
      <c r="N2" s="442"/>
      <c r="O2" s="442"/>
      <c r="P2" s="745"/>
      <c r="Q2" s="442"/>
      <c r="R2" s="442"/>
      <c r="S2" s="442"/>
    </row>
    <row r="3" spans="1:20" ht="8.25" customHeight="1"/>
    <row r="4" spans="1:20" ht="33" customHeight="1">
      <c r="A4" s="1933" t="s">
        <v>2099</v>
      </c>
      <c r="B4" s="1933" t="s">
        <v>634</v>
      </c>
      <c r="C4" s="1933"/>
      <c r="D4" s="623" t="s">
        <v>2100</v>
      </c>
      <c r="E4" s="1934" t="s">
        <v>2101</v>
      </c>
      <c r="F4" s="1935" t="s">
        <v>2102</v>
      </c>
      <c r="G4" s="624"/>
      <c r="H4" s="625" t="s">
        <v>167</v>
      </c>
      <c r="I4" s="625" t="s">
        <v>171</v>
      </c>
      <c r="J4" s="625" t="s">
        <v>560</v>
      </c>
      <c r="K4" s="830" t="s">
        <v>177</v>
      </c>
      <c r="L4" s="830" t="s">
        <v>1848</v>
      </c>
      <c r="M4" s="830" t="s">
        <v>2530</v>
      </c>
      <c r="N4" s="668" t="s">
        <v>2531</v>
      </c>
      <c r="O4" s="262" t="s">
        <v>2532</v>
      </c>
      <c r="P4" s="743" t="s">
        <v>2533</v>
      </c>
      <c r="Q4" s="625" t="s">
        <v>2534</v>
      </c>
      <c r="R4" s="734" t="s">
        <v>2529</v>
      </c>
      <c r="S4" s="625" t="s">
        <v>2103</v>
      </c>
    </row>
    <row r="5" spans="1:20" ht="24" customHeight="1">
      <c r="A5" s="1933"/>
      <c r="B5" s="1933"/>
      <c r="C5" s="1933"/>
      <c r="D5" s="623" t="s">
        <v>2104</v>
      </c>
      <c r="E5" s="1934"/>
      <c r="F5" s="1935"/>
      <c r="G5" s="619"/>
      <c r="H5" s="625">
        <f>'01入力票（その１）'!F6</f>
        <v>0</v>
      </c>
      <c r="I5" s="625">
        <f>'01入力票（その１）'!F7</f>
        <v>0</v>
      </c>
      <c r="J5" s="625">
        <f>'01入力票（その１）'!F8</f>
        <v>0</v>
      </c>
      <c r="K5" s="625">
        <f>'01入力票（その１）'!F9</f>
        <v>0</v>
      </c>
      <c r="L5" s="625">
        <f>'01入力票（その１）'!F10</f>
        <v>0</v>
      </c>
      <c r="M5" s="625">
        <f>'01入力票（その１）'!F11</f>
        <v>0</v>
      </c>
      <c r="N5" s="625">
        <f>'01入力票（その１）'!F12</f>
        <v>0</v>
      </c>
      <c r="O5" s="625">
        <f>'01入力票（その１）'!F13</f>
        <v>0</v>
      </c>
      <c r="P5" s="625">
        <f>'01入力票（その１）'!F14</f>
        <v>0</v>
      </c>
      <c r="Q5" s="625">
        <f>'01入力票（その１）'!F15</f>
        <v>0</v>
      </c>
      <c r="R5" s="625">
        <f>'01入力票（その１）'!F16</f>
        <v>0</v>
      </c>
      <c r="S5" s="625">
        <f>'01入力票（その１）'!F17</f>
        <v>0</v>
      </c>
    </row>
    <row r="6" spans="1:20" ht="18" customHeight="1">
      <c r="A6" s="626" t="s">
        <v>2105</v>
      </c>
      <c r="B6" s="1937" t="s">
        <v>489</v>
      </c>
      <c r="C6" s="1937"/>
      <c r="D6" s="627">
        <f>'03建設工事'!D40</f>
        <v>0</v>
      </c>
      <c r="E6" s="628">
        <f>'03建設工事'!I40</f>
        <v>0</v>
      </c>
      <c r="F6" s="628">
        <f>'03建設工事'!L40</f>
        <v>0</v>
      </c>
      <c r="H6" s="629" t="str">
        <f>IF($H$5="×","",IF(E6=0,"",IF(E6&lt;550,"C",IF(E6&lt;700,"B",IF(AND(E6&gt;699,F6&gt;1),"A","B")))))</f>
        <v/>
      </c>
      <c r="I6" s="629" t="str">
        <f>IF($I$5="×","",(IF(E6=0,"",IF(E6&lt;600,"D",IF(E6&lt;700,"C",IF(E6&lt;800,"B","A"))))))</f>
        <v/>
      </c>
      <c r="J6" s="737"/>
      <c r="K6" s="629" t="str">
        <f>IF($K$5="×","",IF(E6=0,"",IF(E6&lt;850,"C",IF(E6&lt;1200,"B","A"))))</f>
        <v/>
      </c>
      <c r="L6" s="629" t="str">
        <f>IF($L$5="×","",IF(E6=0,"",IF(E6&lt;850,"C",IF(E6&lt;1300,"B","A"))))</f>
        <v/>
      </c>
      <c r="M6" s="739" t="str">
        <f>IF($M$5="×","",IF(E6=0,"",IF(E6&lt;850,"B","A")))</f>
        <v/>
      </c>
      <c r="N6" s="740" t="str">
        <f>IF($N$5="×","",IF(E6=0,"",IF(E6&lt;700,"C",IF(E6&lt;1000,"B","A"))))</f>
        <v/>
      </c>
      <c r="O6" s="629" t="str">
        <f>IF($O$5="×","",IF(E6=0,"",IF(OR(E6&lt;700,F6=0),"C",IF(AND(E6&lt;850,F6&gt;0),"B",IF(AND(E6&gt;849,F6&gt;3),"A","B")))))</f>
        <v/>
      </c>
      <c r="P6" s="629" t="str">
        <f>IF($P$5="×","",IF(E6=0,"",IF(E6&lt;750,"C",IF(E6&lt;1000,"B","A"))))</f>
        <v/>
      </c>
      <c r="Q6" s="629" t="str">
        <f>IF($Q$5="×","",IF(E6=0,"",IF(E6&lt;550,"C",IF(E6&lt;700,"B",IF(AND(E6&gt;699,F6&gt;1),"A","B")))))</f>
        <v/>
      </c>
      <c r="R6" s="736"/>
      <c r="S6" s="629" t="str">
        <f>IF($S$5="×","",IF(E6=0,"",IF(E6&lt;700,"C",IF(E6&lt;900,"B",IF(E6&lt;1250,"A","特")))))</f>
        <v/>
      </c>
      <c r="T6" s="741"/>
    </row>
    <row r="7" spans="1:20" ht="18" customHeight="1">
      <c r="A7" s="626" t="s">
        <v>2106</v>
      </c>
      <c r="B7" s="1936" t="s">
        <v>491</v>
      </c>
      <c r="C7" s="1936"/>
      <c r="D7" s="627">
        <f>'03建設工事'!D42</f>
        <v>0</v>
      </c>
      <c r="E7" s="628">
        <f>'03建設工事'!I42</f>
        <v>0</v>
      </c>
      <c r="F7" s="628">
        <f>'03建設工事'!L42</f>
        <v>0</v>
      </c>
      <c r="H7" s="629" t="str">
        <f>IF($H$5="×","",IF(E7=0,"",IF(AND(E7&gt;=650,F7&gt;=1),"A","B")))</f>
        <v/>
      </c>
      <c r="I7" s="629" t="str">
        <f>IF($I$5="×","",(IF(E7=0,"",IF(D7=1,"B",IF(D7=2,"A")))))</f>
        <v/>
      </c>
      <c r="J7" s="737"/>
      <c r="K7" s="629" t="str">
        <f>IF($K$5="×","",IF(E7=0,"",IF(E7&lt;850,"C",IF(E7&lt;1200,"B","A"))))</f>
        <v/>
      </c>
      <c r="L7" s="629" t="str">
        <f>IF($L$5="×","",IF(E7=0,"",IF(E7&lt;700,"C",IF(E7&lt;1300,"B","A"))))</f>
        <v/>
      </c>
      <c r="M7" s="739" t="str">
        <f>IF($M$5="×","",IF(E7=0,"",IF(E7&lt;850,"B","A")))</f>
        <v/>
      </c>
      <c r="N7" s="740" t="str">
        <f>IF($N$5="×","",IF(E7=0,"",IF(E7&lt;700,"C",IF(E7&lt;1000,"B","A"))))</f>
        <v/>
      </c>
      <c r="O7" s="629" t="str">
        <f>IF($O$5="×","",IF(E7=0,"",IF(OR(E7&lt;700,F7=0),"C",IF(AND(E7&lt;850,F7&gt;0),"B",IF(AND(E7&gt;849,F7&gt;3),"A","B")))))</f>
        <v/>
      </c>
      <c r="P7" s="629" t="str">
        <f>IF($P$5="×","",IF(E7=0,"",IF(E7&lt;750,"C",IF(E7&lt;1000,"B",IF(E7&lt;1500,"A","S")))))</f>
        <v/>
      </c>
      <c r="Q7" s="629" t="str">
        <f>IF($Q$5="×","",IF(E7=0,"",IF(AND(E7&gt;=650,F7&gt;=1),"A","B")))</f>
        <v/>
      </c>
      <c r="R7" s="736"/>
      <c r="S7" s="629" t="str">
        <f>IF($S$5="×","",IF(E7=0,"",IF(E7&lt;680,"C",IF(E7&lt;900,"B",IF(E7&lt;1250,"A","特")))))</f>
        <v/>
      </c>
    </row>
    <row r="8" spans="1:20" ht="18" customHeight="1">
      <c r="A8" s="626" t="s">
        <v>2107</v>
      </c>
      <c r="B8" s="1936" t="s">
        <v>492</v>
      </c>
      <c r="C8" s="1936"/>
      <c r="D8" s="627">
        <f>'03建設工事'!D43</f>
        <v>0</v>
      </c>
      <c r="E8" s="628">
        <f>'03建設工事'!I43</f>
        <v>0</v>
      </c>
      <c r="F8" s="628">
        <f>'03建設工事'!L43</f>
        <v>0</v>
      </c>
      <c r="H8" s="629" t="str">
        <f>IF($H$5="×","",IF(E8=0,"","-"))</f>
        <v/>
      </c>
      <c r="I8" s="629" t="str">
        <f>IF($I$5="×","",IF(E8=0,"",IF(D8=1,"B",IF(D8=2,"A"))))</f>
        <v/>
      </c>
      <c r="J8" s="737"/>
      <c r="K8" s="629" t="str">
        <f>IF($K$5="×","",IF(E8=0,"",IF(E8&lt;500,"C",IF(E8&lt;800,"B","A"))))</f>
        <v/>
      </c>
      <c r="L8" s="629" t="str">
        <f>IF($L$5="×","",IF(E8=0,"",IF(E8&lt;700,"B","A")))</f>
        <v/>
      </c>
      <c r="M8" s="629" t="str">
        <f>IF($M$5="×","",IF(E8=0,"",IF(E8&lt;700,"B","A")))</f>
        <v/>
      </c>
      <c r="N8" s="629" t="str">
        <f>IF($N$5="×","",IF(E8=0,"",IF(E8&lt;650,"B","A")))</f>
        <v/>
      </c>
      <c r="O8" s="742" t="str">
        <f>IF($O$5="×","",IF(E8=0,"",IF(E8&lt;700,"B","A")))</f>
        <v/>
      </c>
      <c r="P8" s="629" t="str">
        <f>IF($P$5="×","",IF(E8=0,"",IF(E8&lt;800,"B","A")))</f>
        <v/>
      </c>
      <c r="Q8" s="629" t="str">
        <f>IF($Q$5="×","",IF(E8=0,"","-"))</f>
        <v/>
      </c>
      <c r="R8" s="736"/>
      <c r="S8" s="629" t="str">
        <f>IF($S$5="×","",IF(E8=0,"",IF(E8&lt;700,"C",IF(E8&lt;1000,"B","A"))))</f>
        <v/>
      </c>
    </row>
    <row r="9" spans="1:20" ht="18" customHeight="1">
      <c r="A9" s="626" t="s">
        <v>2108</v>
      </c>
      <c r="B9" s="1936" t="s">
        <v>493</v>
      </c>
      <c r="C9" s="1936"/>
      <c r="D9" s="627">
        <f>'03建設工事'!D44</f>
        <v>0</v>
      </c>
      <c r="E9" s="628">
        <f>'03建設工事'!I44</f>
        <v>0</v>
      </c>
      <c r="F9" s="628">
        <f>'03建設工事'!L44</f>
        <v>0</v>
      </c>
      <c r="H9" s="629" t="str">
        <f>IF($H$5="×","",IF(E9=0,"","-"))</f>
        <v/>
      </c>
      <c r="I9" s="629" t="str">
        <f>IF($I$5="×","",IF(E9=0,"",IF(D9=1,"B",IF(D9=2,"A"))))</f>
        <v/>
      </c>
      <c r="J9" s="737"/>
      <c r="K9" s="629" t="str">
        <f>IF($K$5="×","",IF(E9=0,"",IF(E9&lt;500,"C",IF(E9&lt;800,"B","A"))))</f>
        <v/>
      </c>
      <c r="L9" s="629" t="str">
        <f>IF($L$5="×","",IF(E9=0,"",IF(E9&lt;700,"B","A")))</f>
        <v/>
      </c>
      <c r="M9" s="629" t="str">
        <f>IF($M$5="×","",IF(E9=0,"",IF(E9&lt;700,"B","A")))</f>
        <v/>
      </c>
      <c r="N9" s="629" t="str">
        <f>IF($N$5="×","",IF(E9=0,"",IF(E9&lt;650,"B","A")))</f>
        <v/>
      </c>
      <c r="O9" s="742" t="str">
        <f>IF($O$5="×","",IF(E9=0,"",IF(E9&lt;700,"B","A")))</f>
        <v/>
      </c>
      <c r="P9" s="629" t="str">
        <f>IF($P$5="×","",IF(E9=0,"",IF(E9&lt;800,"B","A")))</f>
        <v/>
      </c>
      <c r="Q9" s="629" t="str">
        <f>IF($Q$5="×","",IF(E9=0,"","-"))</f>
        <v/>
      </c>
      <c r="R9" s="736"/>
      <c r="S9" s="629" t="str">
        <f>IF($S$5="×","",IF(E9=0,"",IF(E9&lt;700,"C",IF(E9&lt;1000,"B","A"))))</f>
        <v/>
      </c>
    </row>
    <row r="10" spans="1:20" ht="18" customHeight="1">
      <c r="A10" s="626" t="s">
        <v>2109</v>
      </c>
      <c r="B10" s="1936" t="s">
        <v>494</v>
      </c>
      <c r="C10" s="1936"/>
      <c r="D10" s="627">
        <f>'03建設工事'!D45</f>
        <v>0</v>
      </c>
      <c r="E10" s="628">
        <f>'03建設工事'!I45</f>
        <v>0</v>
      </c>
      <c r="F10" s="628">
        <f>'03建設工事'!L45</f>
        <v>0</v>
      </c>
      <c r="H10" s="629" t="str">
        <f>IF($H$5="×","",IF(E10=0,"",IF(E10&lt;550,"C",IF(E10&lt;700,"B","A"))))</f>
        <v/>
      </c>
      <c r="I10" s="629" t="str">
        <f>IF($I$5="×","",IF(E10=0,"",IF(E10&lt;600,"D",IF(E10&lt;700,"C",IF(E10&lt;800,"B","A")))))</f>
        <v/>
      </c>
      <c r="J10" s="737"/>
      <c r="K10" s="629" t="str">
        <f>IF($K$5="×","",IF(E10=0,"",IF(E10&lt;850,"C",IF(E10&lt;1200,"B","A"))))</f>
        <v/>
      </c>
      <c r="L10" s="629" t="str">
        <f>IF($L$5="×","",IF(E10=0,"",IF(E10&lt;850,"C",IF(E10&lt;1300,"B","A"))))</f>
        <v/>
      </c>
      <c r="M10" s="629" t="str">
        <f>IF($M$5="×","",IF(E10=0,"",IF(E10&lt;850,"B","A")))</f>
        <v/>
      </c>
      <c r="N10" s="740" t="str">
        <f>IF($N$5="×","",IF(E10=0,"",IF(E10&lt;700,"C",IF(E10&lt;1000,"B","A"))))</f>
        <v/>
      </c>
      <c r="O10" s="629" t="str">
        <f>IF($O$5="×","",IF(E10=0,"",IF(OR(E10&lt;700,F10=0),"C",IF(AND(E10&lt;850,F10&gt;0),"B",IF(AND(E10&gt;849,F10&gt;3),"A","B")))))</f>
        <v/>
      </c>
      <c r="P10" s="629" t="str">
        <f>IF($P$5="×","",IF(E10=0,"",IF(E10&lt;750,"C",IF(E10&lt;1000,"B","A"))))</f>
        <v/>
      </c>
      <c r="Q10" s="629" t="str">
        <f>IF($Q$5="×","",IF(E10=0,"",IF(E10&lt;550,"C",IF(E10&lt;700,"B","A"))))</f>
        <v/>
      </c>
      <c r="R10" s="736"/>
      <c r="S10" s="629" t="str">
        <f>IF($S$5="×","",IF(E10=0,"",IF(E10&lt;700,"C",IF(E10&lt;900,"B",IF(E10&lt;1250,"A","特")))))</f>
        <v/>
      </c>
    </row>
    <row r="11" spans="1:20" ht="18" customHeight="1">
      <c r="A11" s="626" t="s">
        <v>2110</v>
      </c>
      <c r="B11" s="1936" t="s">
        <v>651</v>
      </c>
      <c r="C11" s="1936"/>
      <c r="D11" s="627">
        <f>'03建設工事'!D47</f>
        <v>0</v>
      </c>
      <c r="E11" s="628">
        <f>'03建設工事'!I47</f>
        <v>0</v>
      </c>
      <c r="F11" s="628">
        <f>'03建設工事'!L47</f>
        <v>0</v>
      </c>
      <c r="H11" s="629" t="str">
        <f>IF($H$5="×","",IF(E11=0,"","-"))</f>
        <v/>
      </c>
      <c r="I11" s="629" t="str">
        <f t="shared" ref="I11:I30" si="0">IF($I$5="×","",IF(E11=0,"",IF(D11=1,"B",IF(D11=2,"A"))))</f>
        <v/>
      </c>
      <c r="J11" s="737"/>
      <c r="K11" s="629" t="str">
        <f>IF($K$5="×","",IF(E11=0,"",IF(E11&lt;500,"C",IF(E11&lt;800,"B","A"))))</f>
        <v/>
      </c>
      <c r="L11" s="629" t="str">
        <f>IF($L$5="×","",IF(E11=0,"",IF(E11&lt;700,"B","A")))</f>
        <v/>
      </c>
      <c r="M11" s="629" t="str">
        <f>IF($M$5="×","",IF(E11=0,"",IF(E11&lt;700,"B","A")))</f>
        <v/>
      </c>
      <c r="N11" s="629" t="str">
        <f>IF($N$5="×","",IF(E11=0,"",IF(E11&lt;650,"B","A")))</f>
        <v/>
      </c>
      <c r="O11" s="629" t="str">
        <f>IF($O$5="×","",IF(E11=0,"",IF(E11&lt;700,"B","A")))</f>
        <v/>
      </c>
      <c r="P11" s="629" t="str">
        <f>IF($P$5="×","",IF(E11=0,"",IF(E11&lt;800,"B","A")))</f>
        <v/>
      </c>
      <c r="Q11" s="629" t="str">
        <f>IF($Q$5="×","",IF(E11=0,"","-"))</f>
        <v/>
      </c>
      <c r="R11" s="736"/>
      <c r="S11" s="629" t="str">
        <f t="shared" ref="S11:S30" si="1">IF($S$5="×","",IF(E11=0,"",IF(E11&lt;700,"C",IF(E11&lt;1000,"B","A"))))</f>
        <v/>
      </c>
    </row>
    <row r="12" spans="1:20" ht="18" customHeight="1">
      <c r="A12" s="626" t="s">
        <v>2111</v>
      </c>
      <c r="B12" s="1936" t="s">
        <v>497</v>
      </c>
      <c r="C12" s="1936"/>
      <c r="D12" s="627">
        <f>'03建設工事'!D48</f>
        <v>0</v>
      </c>
      <c r="E12" s="628">
        <f>'03建設工事'!I48</f>
        <v>0</v>
      </c>
      <c r="F12" s="628">
        <f>'03建設工事'!L48</f>
        <v>0</v>
      </c>
      <c r="H12" s="629" t="str">
        <f>IF($H$5="×","",IF(E12=0,"","-"))</f>
        <v/>
      </c>
      <c r="I12" s="629" t="str">
        <f t="shared" si="0"/>
        <v/>
      </c>
      <c r="J12" s="737"/>
      <c r="K12" s="629" t="str">
        <f>IF($K$5="×","",IF(E12=0,"",IF(E12&lt;500,"C",IF(E12&lt;800,"B","A"))))</f>
        <v/>
      </c>
      <c r="L12" s="629" t="str">
        <f>IF($L$5="×","",IF(E12=0,"",IF(E12&lt;700,"B","A")))</f>
        <v/>
      </c>
      <c r="M12" s="629" t="str">
        <f>IF($M$5="×","",IF(E12=0,"",IF(E12&lt;700,"B","A")))</f>
        <v/>
      </c>
      <c r="N12" s="629" t="str">
        <f>IF($N$5="×","",IF(E12=0,"",IF(E12&lt;650,"B","A")))</f>
        <v/>
      </c>
      <c r="O12" s="629" t="str">
        <f>IF($O$5="×","",IF(E12=0,"",IF(E12&lt;700,"B","A")))</f>
        <v/>
      </c>
      <c r="P12" s="629" t="str">
        <f>IF($P$5="×","",IF(E12=0,"",IF(E12&lt;800,"B","A")))</f>
        <v/>
      </c>
      <c r="Q12" s="629" t="str">
        <f>IF($Q$5="×","",IF(E12=0,"","-"))</f>
        <v/>
      </c>
      <c r="R12" s="736"/>
      <c r="S12" s="629" t="str">
        <f t="shared" si="1"/>
        <v/>
      </c>
    </row>
    <row r="13" spans="1:20" ht="18" customHeight="1">
      <c r="A13" s="626" t="s">
        <v>2112</v>
      </c>
      <c r="B13" s="1936" t="s">
        <v>498</v>
      </c>
      <c r="C13" s="1936"/>
      <c r="D13" s="627">
        <f>'03建設工事'!D49</f>
        <v>0</v>
      </c>
      <c r="E13" s="628">
        <f>'03建設工事'!I49</f>
        <v>0</v>
      </c>
      <c r="F13" s="628">
        <f>'03建設工事'!L49</f>
        <v>0</v>
      </c>
      <c r="H13" s="629" t="str">
        <f>IF($H$5="×","",IF(E13=0,"",IF(E13&gt;=650,"A","B")))</f>
        <v/>
      </c>
      <c r="I13" s="629" t="str">
        <f t="shared" si="0"/>
        <v/>
      </c>
      <c r="J13" s="737"/>
      <c r="K13" s="629" t="str">
        <f>IF($K$5="×","",IF(E13=0,"",IF(E13&lt;800,"C",IF(E13&lt;1000,"B","A"))))</f>
        <v/>
      </c>
      <c r="L13" s="629" t="str">
        <f>IF($L$5="×","",IF(E13=0,"",IF(E13&lt;700,"C",IF(E13&lt;1000,"B","A"))))</f>
        <v/>
      </c>
      <c r="M13" s="629" t="str">
        <f>IF($M$5="×","",IF(E13=0,"",IF(E13&lt;850,"B","A")))</f>
        <v/>
      </c>
      <c r="N13" s="629" t="str">
        <f>IF($N$5="×","",IF(E13=0,"",IF(E13&lt;650,"C",IF(E13&lt;1000,"B","A"))))</f>
        <v/>
      </c>
      <c r="O13" s="629" t="str">
        <f>IF($O$5="×","",IF(E13=0,"",IF(E13&lt;650,"C",IF(E13&lt;850,"B","A"))))</f>
        <v/>
      </c>
      <c r="P13" s="629" t="str">
        <f>IF($P$5="×","",IF(E13=0,"",IF(E13&lt;800,"C",IF(E13&lt;1000,"B","A"))))</f>
        <v/>
      </c>
      <c r="Q13" s="629" t="str">
        <f>IF($Q$5="×","",IF(E13=0,"",IF(E13&gt;=650,"A","B")))</f>
        <v/>
      </c>
      <c r="R13" s="736"/>
      <c r="S13" s="629" t="str">
        <f t="shared" si="1"/>
        <v/>
      </c>
    </row>
    <row r="14" spans="1:20" ht="18" customHeight="1">
      <c r="A14" s="626" t="s">
        <v>2113</v>
      </c>
      <c r="B14" s="1936" t="s">
        <v>499</v>
      </c>
      <c r="C14" s="1936"/>
      <c r="D14" s="627">
        <f>'03建設工事'!D50</f>
        <v>0</v>
      </c>
      <c r="E14" s="628">
        <f>'03建設工事'!I50</f>
        <v>0</v>
      </c>
      <c r="F14" s="628">
        <f>'03建設工事'!L50</f>
        <v>0</v>
      </c>
      <c r="H14" s="629" t="str">
        <f>IF($H$5="×","",IF(E14=0,"",IF(E14&gt;=600,"A","B")))</f>
        <v/>
      </c>
      <c r="I14" s="629" t="str">
        <f t="shared" si="0"/>
        <v/>
      </c>
      <c r="J14" s="737"/>
      <c r="K14" s="629" t="str">
        <f>IF($K$5="×","",IF(E14=0,"",IF(E14&lt;800,"C",IF(E14&lt;1000,"B","A"))))</f>
        <v/>
      </c>
      <c r="L14" s="629" t="str">
        <f>IF($L$5="×","",IF(E14=0,"",IF(E14&lt;700,"C",IF(E14&lt;1000,"B","A"))))</f>
        <v/>
      </c>
      <c r="M14" s="629" t="str">
        <f>IF($M$5="×","",IF(E14=0,"",IF(E14&lt;850,"B","A")))</f>
        <v/>
      </c>
      <c r="N14" s="629" t="str">
        <f>IF($N$5="×","",IF(E14=0,"",IF(E14&lt;650,"C",IF(E14&lt;1000,"B","A"))))</f>
        <v/>
      </c>
      <c r="O14" s="629" t="str">
        <f>IF($O$5="×","",IF(E14=0,"",IF(E14&lt;650,"C",IF(E14&lt;850,"B","A"))))</f>
        <v/>
      </c>
      <c r="P14" s="629" t="str">
        <f>IF($P$5="×","",IF(E14=0,"",IF(E14&lt;800,"C",IF(E14&lt;1000,"B","A"))))</f>
        <v/>
      </c>
      <c r="Q14" s="629" t="str">
        <f>IF($Q$5="×","",IF(E14=0,"",IF(E14&gt;=600,"A","B")))</f>
        <v/>
      </c>
      <c r="R14" s="736"/>
      <c r="S14" s="629" t="str">
        <f t="shared" si="1"/>
        <v/>
      </c>
    </row>
    <row r="15" spans="1:20" ht="18" customHeight="1">
      <c r="A15" s="626" t="s">
        <v>2114</v>
      </c>
      <c r="B15" s="1936" t="s">
        <v>2115</v>
      </c>
      <c r="C15" s="1936"/>
      <c r="D15" s="627">
        <f>'03建設工事'!D51</f>
        <v>0</v>
      </c>
      <c r="E15" s="628">
        <f>'03建設工事'!I51</f>
        <v>0</v>
      </c>
      <c r="F15" s="628">
        <f>'03建設工事'!L51</f>
        <v>0</v>
      </c>
      <c r="H15" s="629" t="str">
        <f t="shared" ref="H15:H30" si="2">IF($H$5="×","",IF(E15=0,"","-"))</f>
        <v/>
      </c>
      <c r="I15" s="629" t="str">
        <f t="shared" si="0"/>
        <v/>
      </c>
      <c r="J15" s="737"/>
      <c r="K15" s="629" t="str">
        <f>IF($K$5="×","",IF(E15=0,"",IF(E15&lt;500,"C",IF(E15&lt;800,"B","A"))))</f>
        <v/>
      </c>
      <c r="L15" s="629" t="str">
        <f>IF($L$5="×","",IF(E15=0,"",IF(E15&lt;700,"B","A")))</f>
        <v/>
      </c>
      <c r="M15" s="629" t="str">
        <f>IF($M$5="×","",IF(E15=0,"",IF(E15&lt;700,"B","A")))</f>
        <v/>
      </c>
      <c r="N15" s="629" t="str">
        <f>IF($N$5="×","",IF(E15=0,"",IF(E15&lt;650,"B","A")))</f>
        <v/>
      </c>
      <c r="O15" s="629" t="str">
        <f>IF($O$5="×","",IF(E15=0,"",IF(E15&lt;700,"B","A")))</f>
        <v/>
      </c>
      <c r="P15" s="629" t="str">
        <f>IF($P$5="×","",IF(E15=0,"",IF(E15&lt;800,"B","A")))</f>
        <v/>
      </c>
      <c r="Q15" s="629" t="str">
        <f>IF($Q$5="×","",IF(E15=0,"","-"))</f>
        <v/>
      </c>
      <c r="R15" s="736"/>
      <c r="S15" s="629" t="str">
        <f t="shared" si="1"/>
        <v/>
      </c>
    </row>
    <row r="16" spans="1:20" ht="18" customHeight="1">
      <c r="A16" s="626" t="s">
        <v>2116</v>
      </c>
      <c r="B16" s="1936" t="s">
        <v>501</v>
      </c>
      <c r="C16" s="1936"/>
      <c r="D16" s="627">
        <f>'03建設工事'!D52</f>
        <v>0</v>
      </c>
      <c r="E16" s="628">
        <f>'03建設工事'!I52</f>
        <v>0</v>
      </c>
      <c r="F16" s="628">
        <f>'03建設工事'!L52</f>
        <v>0</v>
      </c>
      <c r="H16" s="629" t="str">
        <f t="shared" si="2"/>
        <v/>
      </c>
      <c r="I16" s="629" t="str">
        <f t="shared" si="0"/>
        <v/>
      </c>
      <c r="J16" s="737"/>
      <c r="K16" s="629" t="str">
        <f>IF($O$5="×","",IF(E16=0,"",IF(E16&lt;1000,"B","A")))</f>
        <v/>
      </c>
      <c r="L16" s="629" t="str">
        <f>IF($L$5="×","",IF(E16=0,"",IF(E16&lt;700,"C",IF(E16&lt;1000,"B","A"))))</f>
        <v/>
      </c>
      <c r="M16" s="739" t="str">
        <f>IF($M$5="×","",IF(E16=0,"",IF(E16&lt;850,"B","A")))</f>
        <v/>
      </c>
      <c r="N16" s="629" t="str">
        <f>IF($N$5="×","",IF(E16=0,"",IF(E16&lt;650,"B","A")))</f>
        <v/>
      </c>
      <c r="O16" s="629" t="str">
        <f>IF($O$5="×","",IF(E16=0,"",IF(E16&lt;700,"C",IF(E16&lt;850,"B","A"))))</f>
        <v/>
      </c>
      <c r="P16" s="629" t="str">
        <f>IF($P$5="×","",IF(E16=0,"",IF(E16&lt;800,"C",IF(E16&lt;1000,"B","A"))))</f>
        <v/>
      </c>
      <c r="Q16" s="629" t="str">
        <f t="shared" ref="Q16:Q30" si="3">IF($Q$5="×","",IF(E16=0,"","-"))</f>
        <v/>
      </c>
      <c r="R16" s="736"/>
      <c r="S16" s="629" t="str">
        <f t="shared" si="1"/>
        <v/>
      </c>
    </row>
    <row r="17" spans="1:19" ht="18" customHeight="1">
      <c r="A17" s="626" t="s">
        <v>2117</v>
      </c>
      <c r="B17" s="1936" t="s">
        <v>503</v>
      </c>
      <c r="C17" s="1936"/>
      <c r="D17" s="627">
        <f>'03建設工事'!D54</f>
        <v>0</v>
      </c>
      <c r="E17" s="628">
        <f>'03建設工事'!I54</f>
        <v>0</v>
      </c>
      <c r="F17" s="628">
        <f>'03建設工事'!L54</f>
        <v>0</v>
      </c>
      <c r="H17" s="629" t="str">
        <f t="shared" si="2"/>
        <v/>
      </c>
      <c r="I17" s="629" t="str">
        <f t="shared" si="0"/>
        <v/>
      </c>
      <c r="J17" s="737"/>
      <c r="K17" s="629" t="str">
        <f>IF($K$5="×","",IF(E17=0,"",IF(E17&lt;500,"C",IF(E17&lt;800,"B","A"))))</f>
        <v/>
      </c>
      <c r="L17" s="629" t="str">
        <f>IF($L$5="×","",IF(E17=0,"",IF(E17&lt;700,"B","A")))</f>
        <v/>
      </c>
      <c r="M17" s="629" t="str">
        <f>IF($M$5="×","",IF(E17=0,"",IF(E17&lt;700,"B","A")))</f>
        <v/>
      </c>
      <c r="N17" s="629" t="str">
        <f>IF($N$5="×","",IF(E17=0,"",IF(E17&lt;650,"B","A")))</f>
        <v/>
      </c>
      <c r="O17" s="629" t="str">
        <f>IF($O$5="×","",IF(E17=0,"",IF(E17&lt;700,"B","A")))</f>
        <v/>
      </c>
      <c r="P17" s="629" t="str">
        <f>IF($P$5="×","",IF(E17=0,"",IF(E17&lt;800,"B","A")))</f>
        <v/>
      </c>
      <c r="Q17" s="629" t="str">
        <f t="shared" si="3"/>
        <v/>
      </c>
      <c r="R17" s="736"/>
      <c r="S17" s="629" t="str">
        <f t="shared" si="1"/>
        <v/>
      </c>
    </row>
    <row r="18" spans="1:19" ht="18" customHeight="1">
      <c r="A18" s="626" t="s">
        <v>2118</v>
      </c>
      <c r="B18" s="1936" t="s">
        <v>504</v>
      </c>
      <c r="C18" s="1936"/>
      <c r="D18" s="627">
        <f>'03建設工事'!D55</f>
        <v>0</v>
      </c>
      <c r="E18" s="628">
        <f>'03建設工事'!I55</f>
        <v>0</v>
      </c>
      <c r="F18" s="628">
        <f>'03建設工事'!L55</f>
        <v>0</v>
      </c>
      <c r="H18" s="629" t="str">
        <f t="shared" si="2"/>
        <v/>
      </c>
      <c r="I18" s="629" t="str">
        <f t="shared" si="0"/>
        <v/>
      </c>
      <c r="J18" s="737"/>
      <c r="K18" s="629" t="str">
        <f>IF($O$5="×","",IF(E18=0,"",IF(E18&lt;1000,"B","A")))</f>
        <v/>
      </c>
      <c r="L18" s="629" t="str">
        <f>IF($L$5="×","",IF(E18=0,"",IF(E18&lt;800,"C",IF(E18&lt;1000,"B","A"))))</f>
        <v/>
      </c>
      <c r="M18" s="739" t="str">
        <f>IF($M$5="×","",IF(E18=0,"",IF(E18&lt;850,"B","A")))</f>
        <v/>
      </c>
      <c r="N18" s="629" t="str">
        <f>IF($N$5="×","",IF(E18=0,"",IF(E18&lt;700,"C",IF(E18&lt;1000,"B","A"))))</f>
        <v/>
      </c>
      <c r="O18" s="629" t="str">
        <f>IF($O$5="×","",IF(E18=0,"",IF(E18&lt;700,"C",IF(E18&lt;850,"B","A"))))</f>
        <v/>
      </c>
      <c r="P18" s="629" t="str">
        <f>IF($P$5="×","",IF(E18=0,"",IF(E18&lt;800,"C",IF(E18&lt;1000,"B","A"))))</f>
        <v/>
      </c>
      <c r="Q18" s="629" t="str">
        <f t="shared" si="3"/>
        <v/>
      </c>
      <c r="R18" s="736"/>
      <c r="S18" s="629" t="str">
        <f t="shared" si="1"/>
        <v/>
      </c>
    </row>
    <row r="19" spans="1:19" ht="18" customHeight="1">
      <c r="A19" s="626" t="s">
        <v>2119</v>
      </c>
      <c r="B19" s="1936" t="s">
        <v>2120</v>
      </c>
      <c r="C19" s="1936"/>
      <c r="D19" s="627">
        <f>'03建設工事'!D56</f>
        <v>0</v>
      </c>
      <c r="E19" s="628">
        <f>'03建設工事'!I56</f>
        <v>0</v>
      </c>
      <c r="F19" s="628">
        <f>'03建設工事'!L56</f>
        <v>0</v>
      </c>
      <c r="H19" s="629" t="str">
        <f t="shared" si="2"/>
        <v/>
      </c>
      <c r="I19" s="629" t="str">
        <f t="shared" si="0"/>
        <v/>
      </c>
      <c r="J19" s="737"/>
      <c r="K19" s="629" t="str">
        <f>IF($O$5="×","",IF(E19=0,"",IF(E19&lt;1000,"B","A")))</f>
        <v/>
      </c>
      <c r="L19" s="629" t="str">
        <f>IF($L$5="×","",IF(E19=0,"",IF(E19&lt;700,"C",IF(E19&lt;1000,"B","A"))))</f>
        <v/>
      </c>
      <c r="M19" s="739" t="str">
        <f>IF($M$5="×","",IF(E19=0,"",IF(E19&lt;850,"B","A")))</f>
        <v/>
      </c>
      <c r="N19" s="629" t="str">
        <f>IF($N$5="×","",IF(E19=0,"",IF(E19&lt;650,"B","A")))</f>
        <v/>
      </c>
      <c r="O19" s="629" t="str">
        <f>IF($O$5="×","",IF(E19=0,"",IF(E19&lt;700,"C",IF(E19&lt;850,"B","A"))))</f>
        <v/>
      </c>
      <c r="P19" s="629" t="str">
        <f>IF($P$5="×","",IF(E19=0,"",IF(E19&lt;800,"C",IF(E19&lt;1000,"B","A"))))</f>
        <v/>
      </c>
      <c r="Q19" s="629" t="str">
        <f t="shared" si="3"/>
        <v/>
      </c>
      <c r="R19" s="736"/>
      <c r="S19" s="629" t="str">
        <f t="shared" si="1"/>
        <v/>
      </c>
    </row>
    <row r="20" spans="1:19" ht="18" customHeight="1">
      <c r="A20" s="626" t="s">
        <v>2121</v>
      </c>
      <c r="B20" s="1936" t="s">
        <v>506</v>
      </c>
      <c r="C20" s="1936"/>
      <c r="D20" s="627">
        <f>'03建設工事'!D57</f>
        <v>0</v>
      </c>
      <c r="E20" s="628">
        <f>'03建設工事'!I57</f>
        <v>0</v>
      </c>
      <c r="F20" s="628">
        <f>'03建設工事'!L57</f>
        <v>0</v>
      </c>
      <c r="H20" s="629" t="str">
        <f t="shared" si="2"/>
        <v/>
      </c>
      <c r="I20" s="629" t="str">
        <f t="shared" si="0"/>
        <v/>
      </c>
      <c r="J20" s="737"/>
      <c r="K20" s="629" t="str">
        <f>IF($K$5="×","",IF(E20=0,"",IF(E20&lt;500,"C",IF(E20&lt;800,"B","A"))))</f>
        <v/>
      </c>
      <c r="L20" s="629" t="str">
        <f>IF($L$5="×","",IF(E20=0,"",IF(E20&lt;700,"B","A")))</f>
        <v/>
      </c>
      <c r="M20" s="629" t="str">
        <f>IF($M$5="×","",IF(E20=0,"",IF(E20&lt;700,"B","A")))</f>
        <v/>
      </c>
      <c r="N20" s="629" t="str">
        <f t="shared" ref="N20:N35" si="4">IF($N$5="×","",IF(E20=0,"",IF(E20&lt;650,"B","A")))</f>
        <v/>
      </c>
      <c r="O20" s="629" t="str">
        <f>IF($O$5="×","",IF(E20=0,"",IF(E20&lt;700,"B","A")))</f>
        <v/>
      </c>
      <c r="P20" s="629" t="str">
        <f t="shared" ref="P20:P30" si="5">IF($P$5="×","",IF(E20=0,"",IF(E20&lt;800,"B","A")))</f>
        <v/>
      </c>
      <c r="Q20" s="629" t="str">
        <f t="shared" si="3"/>
        <v/>
      </c>
      <c r="R20" s="736"/>
      <c r="S20" s="629" t="str">
        <f t="shared" si="1"/>
        <v/>
      </c>
    </row>
    <row r="21" spans="1:19" ht="18" customHeight="1">
      <c r="A21" s="626" t="s">
        <v>2122</v>
      </c>
      <c r="B21" s="1936" t="s">
        <v>2123</v>
      </c>
      <c r="C21" s="1936"/>
      <c r="D21" s="627">
        <f>'03建設工事'!D58</f>
        <v>0</v>
      </c>
      <c r="E21" s="628">
        <f>'03建設工事'!I58</f>
        <v>0</v>
      </c>
      <c r="F21" s="628">
        <f>'03建設工事'!L58</f>
        <v>0</v>
      </c>
      <c r="H21" s="629" t="str">
        <f t="shared" si="2"/>
        <v/>
      </c>
      <c r="I21" s="629" t="str">
        <f t="shared" si="0"/>
        <v/>
      </c>
      <c r="J21" s="737"/>
      <c r="K21" s="629" t="str">
        <f>IF($K$5="×","",IF(E21=0,"",IF(E21&lt;500,"C",IF(E21&lt;800,"B","A"))))</f>
        <v/>
      </c>
      <c r="L21" s="629" t="str">
        <f>IF($L$5="×","",IF(E21=0,"",IF(E21&lt;700,"B","A")))</f>
        <v/>
      </c>
      <c r="M21" s="629" t="str">
        <f t="shared" ref="M21:M23" si="6">IF($M$5="×","",IF(E21=0,"",IF(E21&lt;700,"B","A")))</f>
        <v/>
      </c>
      <c r="N21" s="629" t="str">
        <f t="shared" si="4"/>
        <v/>
      </c>
      <c r="O21" s="629" t="str">
        <f t="shared" ref="O21:O35" si="7">IF($O$5="×","",IF(E21=0,"",IF(E21&lt;700,"B","A")))</f>
        <v/>
      </c>
      <c r="P21" s="629" t="str">
        <f t="shared" si="5"/>
        <v/>
      </c>
      <c r="Q21" s="629" t="str">
        <f t="shared" si="3"/>
        <v/>
      </c>
      <c r="R21" s="736"/>
      <c r="S21" s="629" t="str">
        <f t="shared" si="1"/>
        <v/>
      </c>
    </row>
    <row r="22" spans="1:19" ht="18" customHeight="1">
      <c r="A22" s="626" t="s">
        <v>2124</v>
      </c>
      <c r="B22" s="1936" t="s">
        <v>508</v>
      </c>
      <c r="C22" s="1936"/>
      <c r="D22" s="627">
        <f>'03建設工事'!D59</f>
        <v>0</v>
      </c>
      <c r="E22" s="628">
        <f>'03建設工事'!I59</f>
        <v>0</v>
      </c>
      <c r="F22" s="628">
        <f>'03建設工事'!L59</f>
        <v>0</v>
      </c>
      <c r="H22" s="629" t="str">
        <f t="shared" si="2"/>
        <v/>
      </c>
      <c r="I22" s="629" t="str">
        <f t="shared" si="0"/>
        <v/>
      </c>
      <c r="J22" s="737"/>
      <c r="K22" s="629" t="str">
        <f>IF($K$5="×","",IF(E22=0,"",IF(E22&lt;500,"C",IF(E22&lt;800,"B","A"))))</f>
        <v/>
      </c>
      <c r="L22" s="629" t="str">
        <f>IF($L$5="×","",IF(E22=0,"",IF(E22&lt;700,"B","A")))</f>
        <v/>
      </c>
      <c r="M22" s="629" t="str">
        <f t="shared" si="6"/>
        <v/>
      </c>
      <c r="N22" s="629" t="str">
        <f t="shared" si="4"/>
        <v/>
      </c>
      <c r="O22" s="629" t="str">
        <f t="shared" si="7"/>
        <v/>
      </c>
      <c r="P22" s="629" t="str">
        <f t="shared" si="5"/>
        <v/>
      </c>
      <c r="Q22" s="629" t="str">
        <f t="shared" si="3"/>
        <v/>
      </c>
      <c r="R22" s="736"/>
      <c r="S22" s="629" t="str">
        <f t="shared" si="1"/>
        <v/>
      </c>
    </row>
    <row r="23" spans="1:19" ht="18" customHeight="1">
      <c r="A23" s="626" t="s">
        <v>2125</v>
      </c>
      <c r="B23" s="1936" t="s">
        <v>509</v>
      </c>
      <c r="C23" s="1936"/>
      <c r="D23" s="627">
        <f>'03建設工事'!D60</f>
        <v>0</v>
      </c>
      <c r="E23" s="628">
        <f>'03建設工事'!I60</f>
        <v>0</v>
      </c>
      <c r="F23" s="628">
        <f>'03建設工事'!L60</f>
        <v>0</v>
      </c>
      <c r="H23" s="629" t="str">
        <f t="shared" si="2"/>
        <v/>
      </c>
      <c r="I23" s="629" t="str">
        <f t="shared" si="0"/>
        <v/>
      </c>
      <c r="J23" s="737"/>
      <c r="K23" s="629" t="str">
        <f>IF($K$5="×","",IF(E23=0,"",IF(E23&lt;500,"C",IF(E23&lt;800,"B","A"))))</f>
        <v/>
      </c>
      <c r="L23" s="629" t="str">
        <f>IF($L$5="×","",IF(E23=0,"",IF(E23&lt;700,"B","A")))</f>
        <v/>
      </c>
      <c r="M23" s="629" t="str">
        <f t="shared" si="6"/>
        <v/>
      </c>
      <c r="N23" s="629" t="str">
        <f t="shared" si="4"/>
        <v/>
      </c>
      <c r="O23" s="629" t="str">
        <f t="shared" si="7"/>
        <v/>
      </c>
      <c r="P23" s="629" t="str">
        <f t="shared" si="5"/>
        <v/>
      </c>
      <c r="Q23" s="629" t="str">
        <f t="shared" si="3"/>
        <v/>
      </c>
      <c r="R23" s="736"/>
      <c r="S23" s="629" t="str">
        <f t="shared" si="1"/>
        <v/>
      </c>
    </row>
    <row r="24" spans="1:19" ht="18" customHeight="1">
      <c r="A24" s="626" t="s">
        <v>2126</v>
      </c>
      <c r="B24" s="1936" t="s">
        <v>510</v>
      </c>
      <c r="C24" s="1936"/>
      <c r="D24" s="627">
        <f>'03建設工事'!D61</f>
        <v>0</v>
      </c>
      <c r="E24" s="628">
        <f>'03建設工事'!I61</f>
        <v>0</v>
      </c>
      <c r="F24" s="628">
        <f>'03建設工事'!L61</f>
        <v>0</v>
      </c>
      <c r="H24" s="629" t="str">
        <f t="shared" si="2"/>
        <v/>
      </c>
      <c r="I24" s="629" t="str">
        <f t="shared" si="0"/>
        <v/>
      </c>
      <c r="J24" s="737"/>
      <c r="K24" s="629" t="str">
        <f>IF($K$5="×","",IF(E24=0,"",IF(E24&lt;500,"C",IF(E24&lt;800,"B","A"))))</f>
        <v/>
      </c>
      <c r="L24" s="629" t="str">
        <f>IF($L$5="×","",IF(E24=0,"",IF(E24&lt;700,"B","A")))</f>
        <v/>
      </c>
      <c r="M24" s="629" t="str">
        <f>IF($M$5="×","",IF(E24=0,"",IF(E24&lt;700,"B","A")))</f>
        <v/>
      </c>
      <c r="N24" s="629" t="str">
        <f t="shared" si="4"/>
        <v/>
      </c>
      <c r="O24" s="629" t="str">
        <f t="shared" si="7"/>
        <v/>
      </c>
      <c r="P24" s="629" t="str">
        <f t="shared" si="5"/>
        <v/>
      </c>
      <c r="Q24" s="629" t="str">
        <f t="shared" si="3"/>
        <v/>
      </c>
      <c r="R24" s="736"/>
      <c r="S24" s="629" t="str">
        <f t="shared" si="1"/>
        <v/>
      </c>
    </row>
    <row r="25" spans="1:19" ht="18" customHeight="1">
      <c r="A25" s="626" t="s">
        <v>2127</v>
      </c>
      <c r="B25" s="1936" t="s">
        <v>511</v>
      </c>
      <c r="C25" s="1936"/>
      <c r="D25" s="627">
        <f>'03建設工事'!D62</f>
        <v>0</v>
      </c>
      <c r="E25" s="628">
        <f>'03建設工事'!I62</f>
        <v>0</v>
      </c>
      <c r="F25" s="628">
        <f>'03建設工事'!L62</f>
        <v>0</v>
      </c>
      <c r="H25" s="629" t="str">
        <f t="shared" si="2"/>
        <v/>
      </c>
      <c r="I25" s="629" t="str">
        <f t="shared" si="0"/>
        <v/>
      </c>
      <c r="J25" s="737"/>
      <c r="K25" s="629" t="str">
        <f>IF($K$5="×","",IF(E25=0,"",IF(E25&lt;800,"C",IF(E25&lt;1000,"B","A"))))</f>
        <v/>
      </c>
      <c r="L25" s="629" t="str">
        <f>IF($L$5="×","",IF(E25=0,"",IF(E25&lt;700,"C",IF(E25&lt;1000,"B","A"))))</f>
        <v/>
      </c>
      <c r="M25" s="739" t="str">
        <f>IF($M$5="×","",IF(E25=0,"",IF(E25&lt;850,"B","A")))</f>
        <v/>
      </c>
      <c r="N25" s="629" t="str">
        <f t="shared" si="4"/>
        <v/>
      </c>
      <c r="O25" s="629" t="str">
        <f t="shared" si="7"/>
        <v/>
      </c>
      <c r="P25" s="629" t="str">
        <f>IF($P$5="×","",IF(E25=0,"",IF(E25&lt;800,"C",IF(E25&lt;1000,"B","A"))))</f>
        <v/>
      </c>
      <c r="Q25" s="629" t="str">
        <f t="shared" si="3"/>
        <v/>
      </c>
      <c r="R25" s="736"/>
      <c r="S25" s="629" t="str">
        <f t="shared" si="1"/>
        <v/>
      </c>
    </row>
    <row r="26" spans="1:19" ht="18" customHeight="1">
      <c r="A26" s="626" t="s">
        <v>2128</v>
      </c>
      <c r="B26" s="1936" t="s">
        <v>512</v>
      </c>
      <c r="C26" s="1936"/>
      <c r="D26" s="627">
        <f>'03建設工事'!D63</f>
        <v>0</v>
      </c>
      <c r="E26" s="628">
        <f>'03建設工事'!I63</f>
        <v>0</v>
      </c>
      <c r="F26" s="628">
        <f>'03建設工事'!L63</f>
        <v>0</v>
      </c>
      <c r="H26" s="629" t="str">
        <f t="shared" si="2"/>
        <v/>
      </c>
      <c r="I26" s="629" t="str">
        <f t="shared" si="0"/>
        <v/>
      </c>
      <c r="J26" s="737"/>
      <c r="K26" s="629" t="str">
        <f>IF($K$5="×","",IF(E26=0,"",IF(E26&lt;500,"C",IF(E26&lt;800,"B","A"))))</f>
        <v/>
      </c>
      <c r="L26" s="629" t="str">
        <f>IF($L$5="×","",IF(E26=0,"",IF(E26&lt;700,"B","A")))</f>
        <v/>
      </c>
      <c r="M26" s="629" t="str">
        <f>IF($M$5="×","",IF(E26=0,"",IF(E26&lt;700,"B","A")))</f>
        <v/>
      </c>
      <c r="N26" s="629" t="str">
        <f t="shared" si="4"/>
        <v/>
      </c>
      <c r="O26" s="629" t="str">
        <f t="shared" si="7"/>
        <v/>
      </c>
      <c r="P26" s="629" t="str">
        <f t="shared" si="5"/>
        <v/>
      </c>
      <c r="Q26" s="629" t="str">
        <f t="shared" si="3"/>
        <v/>
      </c>
      <c r="R26" s="736"/>
      <c r="S26" s="629" t="str">
        <f t="shared" si="1"/>
        <v/>
      </c>
    </row>
    <row r="27" spans="1:19" ht="18" customHeight="1">
      <c r="A27" s="626" t="s">
        <v>2129</v>
      </c>
      <c r="B27" s="1936" t="s">
        <v>513</v>
      </c>
      <c r="C27" s="1936"/>
      <c r="D27" s="627">
        <f>'03建設工事'!D64</f>
        <v>0</v>
      </c>
      <c r="E27" s="628">
        <f>'03建設工事'!I64</f>
        <v>0</v>
      </c>
      <c r="F27" s="628">
        <f>'03建設工事'!L64</f>
        <v>0</v>
      </c>
      <c r="H27" s="629" t="str">
        <f t="shared" si="2"/>
        <v/>
      </c>
      <c r="I27" s="629" t="str">
        <f t="shared" si="0"/>
        <v/>
      </c>
      <c r="J27" s="737"/>
      <c r="K27" s="629" t="str">
        <f>IF($K$5="×","",IF(E27=0,"",IF(E27&lt;800,"C",IF(E27&lt;1000,"B","A"))))</f>
        <v/>
      </c>
      <c r="L27" s="629" t="str">
        <f>IF($L$5="×","",IF(E27=0,"",IF(E27&lt;700,"C",IF(E27&lt;1000,"B","A"))))</f>
        <v/>
      </c>
      <c r="M27" s="739" t="str">
        <f>IF($M$5="×","",IF(E27=0,"",IF(E27&lt;850,"B","A")))</f>
        <v/>
      </c>
      <c r="N27" s="629" t="str">
        <f t="shared" si="4"/>
        <v/>
      </c>
      <c r="O27" s="629" t="str">
        <f t="shared" si="7"/>
        <v/>
      </c>
      <c r="P27" s="629" t="str">
        <f>IF($P$5="×","",IF(E27=0,"",IF(E27&lt;800,"C",IF(E27&lt;1000,"B","A"))))</f>
        <v/>
      </c>
      <c r="Q27" s="629" t="str">
        <f t="shared" si="3"/>
        <v/>
      </c>
      <c r="R27" s="736"/>
      <c r="S27" s="629" t="str">
        <f t="shared" si="1"/>
        <v/>
      </c>
    </row>
    <row r="28" spans="1:19" ht="18" customHeight="1">
      <c r="A28" s="626" t="s">
        <v>2130</v>
      </c>
      <c r="B28" s="1936" t="s">
        <v>514</v>
      </c>
      <c r="C28" s="1936"/>
      <c r="D28" s="627">
        <f>'03建設工事'!D65</f>
        <v>0</v>
      </c>
      <c r="E28" s="628">
        <f>'03建設工事'!I65</f>
        <v>0</v>
      </c>
      <c r="F28" s="628">
        <f>'03建設工事'!L65</f>
        <v>0</v>
      </c>
      <c r="H28" s="629" t="str">
        <f t="shared" si="2"/>
        <v/>
      </c>
      <c r="I28" s="629" t="str">
        <f t="shared" si="0"/>
        <v/>
      </c>
      <c r="J28" s="737"/>
      <c r="K28" s="629" t="str">
        <f>IF($K$5="×","",IF(E28=0,"",IF(E28&lt;500,"C",IF(E28&lt;800,"B","A"))))</f>
        <v/>
      </c>
      <c r="L28" s="629" t="str">
        <f t="shared" ref="L28:L35" si="8">IF($L$5="×","",IF(E28=0,"",IF(E28&lt;700,"B","A")))</f>
        <v/>
      </c>
      <c r="M28" s="629" t="str">
        <f>IF($M$5="×","",IF(E28=0,"",IF(E28&lt;700,"B","A")))</f>
        <v/>
      </c>
      <c r="N28" s="629" t="str">
        <f t="shared" si="4"/>
        <v/>
      </c>
      <c r="O28" s="629" t="str">
        <f t="shared" si="7"/>
        <v/>
      </c>
      <c r="P28" s="629" t="str">
        <f t="shared" si="5"/>
        <v/>
      </c>
      <c r="Q28" s="629" t="str">
        <f t="shared" si="3"/>
        <v/>
      </c>
      <c r="R28" s="736"/>
      <c r="S28" s="629" t="str">
        <f t="shared" si="1"/>
        <v/>
      </c>
    </row>
    <row r="29" spans="1:19" ht="18" customHeight="1">
      <c r="A29" s="626" t="s">
        <v>2131</v>
      </c>
      <c r="B29" s="1936" t="s">
        <v>515</v>
      </c>
      <c r="C29" s="1936"/>
      <c r="D29" s="627">
        <f>'03建設工事'!D66</f>
        <v>0</v>
      </c>
      <c r="E29" s="628">
        <f>'03建設工事'!I66</f>
        <v>0</v>
      </c>
      <c r="F29" s="628">
        <f>'03建設工事'!L66</f>
        <v>0</v>
      </c>
      <c r="H29" s="629" t="str">
        <f t="shared" si="2"/>
        <v/>
      </c>
      <c r="I29" s="629" t="str">
        <f t="shared" si="0"/>
        <v/>
      </c>
      <c r="J29" s="737"/>
      <c r="K29" s="629" t="str">
        <f>IF($K$5="×","",IF(E29=0,"",IF(E29&lt;500,"C",IF(E29&lt;800,"B","A"))))</f>
        <v/>
      </c>
      <c r="L29" s="629" t="str">
        <f t="shared" si="8"/>
        <v/>
      </c>
      <c r="M29" s="629" t="str">
        <f t="shared" ref="M29" si="9">IF($M$5="×","",IF(E29=0,"",IF(E29&lt;700,"B","A")))</f>
        <v/>
      </c>
      <c r="N29" s="629" t="str">
        <f t="shared" si="4"/>
        <v/>
      </c>
      <c r="O29" s="629" t="str">
        <f t="shared" si="7"/>
        <v/>
      </c>
      <c r="P29" s="629" t="str">
        <f t="shared" si="5"/>
        <v/>
      </c>
      <c r="Q29" s="629" t="str">
        <f t="shared" si="3"/>
        <v/>
      </c>
      <c r="R29" s="736"/>
      <c r="S29" s="629" t="str">
        <f t="shared" si="1"/>
        <v/>
      </c>
    </row>
    <row r="30" spans="1:19" ht="18" customHeight="1">
      <c r="A30" s="626" t="s">
        <v>2132</v>
      </c>
      <c r="B30" s="1936" t="s">
        <v>516</v>
      </c>
      <c r="C30" s="1936"/>
      <c r="D30" s="627">
        <f>'03建設工事'!D67</f>
        <v>0</v>
      </c>
      <c r="E30" s="628">
        <f>'03建設工事'!I67</f>
        <v>0</v>
      </c>
      <c r="F30" s="628">
        <f>'03建設工事'!L67</f>
        <v>0</v>
      </c>
      <c r="H30" s="629" t="str">
        <f t="shared" si="2"/>
        <v/>
      </c>
      <c r="I30" s="629" t="str">
        <f t="shared" si="0"/>
        <v/>
      </c>
      <c r="J30" s="737"/>
      <c r="K30" s="629" t="str">
        <f>IF($K$5="×","",IF(E30=0,"",IF(E30&lt;500,"C",IF(E30&lt;800,"B","A"))))</f>
        <v/>
      </c>
      <c r="L30" s="629" t="str">
        <f t="shared" si="8"/>
        <v/>
      </c>
      <c r="M30" s="629" t="str">
        <f>IF($M$5="×","",IF(E30=0,"",IF(E30&lt;700,"B","A")))</f>
        <v/>
      </c>
      <c r="N30" s="629" t="str">
        <f t="shared" si="4"/>
        <v/>
      </c>
      <c r="O30" s="629" t="str">
        <f t="shared" si="7"/>
        <v/>
      </c>
      <c r="P30" s="629" t="str">
        <f t="shared" si="5"/>
        <v/>
      </c>
      <c r="Q30" s="629" t="str">
        <f t="shared" si="3"/>
        <v/>
      </c>
      <c r="R30" s="736"/>
      <c r="S30" s="629" t="str">
        <f t="shared" si="1"/>
        <v/>
      </c>
    </row>
    <row r="31" spans="1:19" ht="18" customHeight="1">
      <c r="A31" s="626" t="s">
        <v>2133</v>
      </c>
      <c r="B31" s="1936" t="s">
        <v>517</v>
      </c>
      <c r="C31" s="1936"/>
      <c r="D31" s="627">
        <f>'03建設工事'!D68</f>
        <v>0</v>
      </c>
      <c r="E31" s="628">
        <f>'03建設工事'!I68</f>
        <v>0</v>
      </c>
      <c r="F31" s="628">
        <f>'03建設工事'!L68</f>
        <v>0</v>
      </c>
      <c r="H31" s="629" t="str">
        <f>IF($H$5="×","",IF(E31=0,"",IF(E31&gt;=590,"A","B")))</f>
        <v/>
      </c>
      <c r="I31" s="629" t="str">
        <f>IF($I$5="×","",IF(E31=0,"",IF(D31=1,"B",IF(D31=2,"A"))))</f>
        <v/>
      </c>
      <c r="J31" s="737"/>
      <c r="K31" s="629" t="str">
        <f>IF($K$5="×","",IF(E31=0,"",IF(E31&lt;850,"C",IF(E31&lt;1200,"B","A"))))</f>
        <v/>
      </c>
      <c r="L31" s="629" t="str">
        <f t="shared" si="8"/>
        <v/>
      </c>
      <c r="M31" s="629" t="str">
        <f>IF($M$5="×","",IF(E31=0,"",IF(E31&lt;850,"B","A")))</f>
        <v/>
      </c>
      <c r="N31" s="742" t="str">
        <f>IF($N$5="×","",IF(E31=0,"",IF(E31&lt;700,"C",IF(E31&lt;1000,"B","A"))))</f>
        <v/>
      </c>
      <c r="O31" s="629" t="str">
        <f>IF($O$5="×","",IF(E31=0,"",IF(E31&lt;700,"B","A")))</f>
        <v/>
      </c>
      <c r="P31" s="629" t="str">
        <f>IF($P$5="×","",IF(E31=0,"",IF(E31&lt;750,"C",IF(E31&lt;1000,"B","A"))))</f>
        <v/>
      </c>
      <c r="Q31" s="629" t="str">
        <f>IF($Q$5="×","",IF(E31=0,"",IF(E31&gt;=590,"A","B")))</f>
        <v/>
      </c>
      <c r="R31" s="736"/>
      <c r="S31" s="629" t="str">
        <f>IF($S$5="×","",IF(E31=0,"",IF(E31&lt;700,"C",IF(E31&lt;900,"B",IF(E31&lt;1250,"A","特")))))</f>
        <v/>
      </c>
    </row>
    <row r="32" spans="1:19" ht="18" customHeight="1">
      <c r="A32" s="626" t="s">
        <v>2134</v>
      </c>
      <c r="B32" s="1938" t="s">
        <v>518</v>
      </c>
      <c r="C32" s="1936"/>
      <c r="D32" s="627">
        <f>'03建設工事'!D69</f>
        <v>0</v>
      </c>
      <c r="E32" s="628">
        <f>'03建設工事'!I69</f>
        <v>0</v>
      </c>
      <c r="F32" s="628">
        <f>'03建設工事'!L69</f>
        <v>0</v>
      </c>
      <c r="H32" s="629" t="str">
        <f>IF($H$5="×","",IF(E32=0,"","-"))</f>
        <v/>
      </c>
      <c r="I32" s="629" t="str">
        <f>IF($I$5="×","",IF(E32=0,"",IF(D32=1,"B",IF(D32=2,"A"))))</f>
        <v/>
      </c>
      <c r="J32" s="737"/>
      <c r="K32" s="629" t="str">
        <f>IF($K$5="×","",IF(E32=0,"",IF(E32&lt;500,"C",IF(E32&lt;800,"B","A"))))</f>
        <v/>
      </c>
      <c r="L32" s="629" t="str">
        <f t="shared" si="8"/>
        <v/>
      </c>
      <c r="M32" s="629" t="str">
        <f>IF($M$5="×","",IF(E32=0,"",IF(E32&lt;700,"B","A")))</f>
        <v/>
      </c>
      <c r="N32" s="629" t="str">
        <f t="shared" si="4"/>
        <v/>
      </c>
      <c r="O32" s="629" t="str">
        <f t="shared" si="7"/>
        <v/>
      </c>
      <c r="P32" s="629" t="str">
        <f>IF($P$5="×","",IF(E32=0,"",IF(E32&lt;800,"B","A")))</f>
        <v/>
      </c>
      <c r="Q32" s="629" t="str">
        <f>IF($Q$5="×","",IF(E32=0,"","-"))</f>
        <v/>
      </c>
      <c r="R32" s="736"/>
      <c r="S32" s="629" t="str">
        <f>IF($S$5="×","",IF(E32=0,"",IF(E32&lt;700,"C",IF(E32&lt;1000,"B","A"))))</f>
        <v/>
      </c>
    </row>
    <row r="33" spans="1:19" ht="18" customHeight="1">
      <c r="A33" s="626" t="s">
        <v>2135</v>
      </c>
      <c r="B33" s="1936" t="s">
        <v>519</v>
      </c>
      <c r="C33" s="1936"/>
      <c r="D33" s="627">
        <f>'03建設工事'!D70</f>
        <v>0</v>
      </c>
      <c r="E33" s="628">
        <f>'03建設工事'!I70</f>
        <v>0</v>
      </c>
      <c r="F33" s="628">
        <f>'03建設工事'!L70</f>
        <v>0</v>
      </c>
      <c r="H33" s="629" t="str">
        <f>IF($H$5="×","",IF(E33=0,"","-"))</f>
        <v/>
      </c>
      <c r="I33" s="629" t="str">
        <f>IF($I$5="×","",IF(E33=0,"",IF(D33=1,"B",IF(D33=2,"A"))))</f>
        <v/>
      </c>
      <c r="J33" s="737"/>
      <c r="K33" s="629" t="str">
        <f>IF($K$5="×","",IF(E33=0,"",IF(E33&lt;500,"C",IF(E33&lt;800,"B","A"))))</f>
        <v/>
      </c>
      <c r="L33" s="629" t="str">
        <f t="shared" si="8"/>
        <v/>
      </c>
      <c r="M33" s="629" t="str">
        <f t="shared" ref="M33" si="10">IF($M$5="×","",IF(E33=0,"",IF(E33&lt;700,"B","A")))</f>
        <v/>
      </c>
      <c r="N33" s="629" t="str">
        <f t="shared" si="4"/>
        <v/>
      </c>
      <c r="O33" s="629" t="str">
        <f t="shared" si="7"/>
        <v/>
      </c>
      <c r="P33" s="629" t="str">
        <f>IF($P$5="×","",IF(E33=0,"",IF(E33&lt;800,"B","A")))</f>
        <v/>
      </c>
      <c r="Q33" s="629" t="str">
        <f t="shared" ref="Q33:Q35" si="11">IF($Q$5="×","",IF(E33=0,"","-"))</f>
        <v/>
      </c>
      <c r="R33" s="736"/>
      <c r="S33" s="629" t="str">
        <f>IF($S$5="×","",IF(E33=0,"",IF(E33&lt;700,"C",IF(E33&lt;1000,"B","A"))))</f>
        <v/>
      </c>
    </row>
    <row r="34" spans="1:19" ht="16.5" customHeight="1">
      <c r="A34" s="815" t="s">
        <v>2528</v>
      </c>
      <c r="B34" s="1939" t="s">
        <v>520</v>
      </c>
      <c r="C34" s="1939"/>
      <c r="D34" s="627">
        <f>'03建設工事'!D71</f>
        <v>0</v>
      </c>
      <c r="E34" s="628">
        <f>'03建設工事'!I71</f>
        <v>0</v>
      </c>
      <c r="F34" s="628">
        <f>'03建設工事'!L71</f>
        <v>0</v>
      </c>
      <c r="H34" s="629" t="str">
        <f>IF($H$5="×","",IF(E34=0,"","-"))</f>
        <v/>
      </c>
      <c r="I34" s="629" t="str">
        <f>IF($I$5="×","",IF(E34=0,"",IF(D34=1,"B",IF(D34=2,"A"))))</f>
        <v/>
      </c>
      <c r="J34" s="737"/>
      <c r="K34" s="629" t="str">
        <f>IF($K$5="×","",IF(E34=0,"",IF(E34&lt;500,"C",IF(E34&lt;800,"B","A"))))</f>
        <v/>
      </c>
      <c r="L34" s="629" t="str">
        <f t="shared" si="8"/>
        <v/>
      </c>
      <c r="M34" s="629" t="str">
        <f>IF($M$5="×","",IF(E34=0,"",IF(E34&lt;700,"B","A")))</f>
        <v/>
      </c>
      <c r="N34" s="629" t="str">
        <f t="shared" si="4"/>
        <v/>
      </c>
      <c r="O34" s="629" t="str">
        <f t="shared" si="7"/>
        <v/>
      </c>
      <c r="P34" s="629" t="str">
        <f>IF($P$5="×","",IF(E34=0,"",IF(E34&lt;800,"B","A")))</f>
        <v/>
      </c>
      <c r="Q34" s="629" t="str">
        <f t="shared" si="11"/>
        <v/>
      </c>
      <c r="R34" s="736"/>
      <c r="S34" s="629" t="str">
        <f>IF($S$5="×","",IF(E34=0,"",IF(E34&lt;700,"C",IF(E34&lt;1000,"B","A"))))</f>
        <v/>
      </c>
    </row>
    <row r="35" spans="1:19" ht="16.5" customHeight="1">
      <c r="A35" s="733"/>
      <c r="B35" s="1928" t="s">
        <v>371</v>
      </c>
      <c r="C35" s="1928"/>
      <c r="D35" s="627">
        <f>'03建設工事'!D73</f>
        <v>0</v>
      </c>
      <c r="E35" s="628">
        <f>'03建設工事'!I73</f>
        <v>0</v>
      </c>
      <c r="F35" s="628">
        <f>'03建設工事'!L73</f>
        <v>0</v>
      </c>
      <c r="H35" s="629" t="str">
        <f>IF($H$5="×","",IF(E35=0,"","-"))</f>
        <v/>
      </c>
      <c r="I35" s="629" t="str">
        <f>IF($I$5="×","",IF(E35=0,"",IF(D35=1,"B",IF(D35=2,"A"))))</f>
        <v/>
      </c>
      <c r="J35" s="737"/>
      <c r="K35" s="629" t="str">
        <f>IF($K$5="×","",IF(E35=0,"",IF(E35&lt;500,"C",IF(E35&lt;800,"B","A"))))</f>
        <v/>
      </c>
      <c r="L35" s="629" t="str">
        <f t="shared" si="8"/>
        <v/>
      </c>
      <c r="M35" s="629" t="str">
        <f>IF($M$5="×","",IF(E35=0,"",IF(E35&lt;700,"B","A")))</f>
        <v/>
      </c>
      <c r="N35" s="629" t="str">
        <f t="shared" si="4"/>
        <v/>
      </c>
      <c r="O35" s="629" t="str">
        <f t="shared" si="7"/>
        <v/>
      </c>
      <c r="P35" s="629" t="str">
        <f>IF($P$5="×","",IF(E35=0,"",IF(E35&lt;800,"B","A")))</f>
        <v/>
      </c>
      <c r="Q35" s="629" t="str">
        <f t="shared" si="11"/>
        <v/>
      </c>
      <c r="R35" s="736"/>
      <c r="S35" s="629" t="str">
        <f>IF($S$5="×","",IF(E35=0,"",IF(E35&lt;700,"C",IF(E35&lt;1000,"B","A"))))</f>
        <v/>
      </c>
    </row>
    <row r="36" spans="1:19">
      <c r="K36" s="738"/>
      <c r="L36" s="738"/>
    </row>
  </sheetData>
  <sheetProtection password="8A15" sheet="1" objects="1" scenarios="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ゴシック,標準"&amp;8平成３０年度</oddHead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showZeros="0" view="pageBreakPreview" topLeftCell="A10" zoomScale="85" zoomScaleNormal="100" zoomScaleSheetLayoutView="85" workbookViewId="0"/>
  </sheetViews>
  <sheetFormatPr defaultRowHeight="13.5"/>
  <cols>
    <col min="1" max="1" width="3.375" style="633" customWidth="1"/>
    <col min="2" max="13" width="6.625" style="546" customWidth="1"/>
    <col min="14" max="14" width="9.125" style="546" customWidth="1"/>
    <col min="15" max="15" width="6.625" style="546" customWidth="1"/>
    <col min="16" max="16" width="16.625" style="546" customWidth="1"/>
    <col min="17" max="18" width="8.125" style="546" customWidth="1"/>
    <col min="19" max="254" width="9" style="546"/>
    <col min="255" max="255" width="3.375" style="546" customWidth="1"/>
    <col min="256" max="266" width="8.125" style="546" customWidth="1"/>
    <col min="267" max="269" width="9.875" style="546" customWidth="1"/>
    <col min="270" max="271" width="8.125" style="546" customWidth="1"/>
    <col min="272" max="272" width="3.5" style="546" customWidth="1"/>
    <col min="273" max="274" width="8.125" style="546" customWidth="1"/>
    <col min="275" max="510" width="9" style="546"/>
    <col min="511" max="511" width="3.375" style="546" customWidth="1"/>
    <col min="512" max="522" width="8.125" style="546" customWidth="1"/>
    <col min="523" max="525" width="9.875" style="546" customWidth="1"/>
    <col min="526" max="527" width="8.125" style="546" customWidth="1"/>
    <col min="528" max="528" width="3.5" style="546" customWidth="1"/>
    <col min="529" max="530" width="8.125" style="546" customWidth="1"/>
    <col min="531" max="766" width="9" style="546"/>
    <col min="767" max="767" width="3.375" style="546" customWidth="1"/>
    <col min="768" max="778" width="8.125" style="546" customWidth="1"/>
    <col min="779" max="781" width="9.875" style="546" customWidth="1"/>
    <col min="782" max="783" width="8.125" style="546" customWidth="1"/>
    <col min="784" max="784" width="3.5" style="546" customWidth="1"/>
    <col min="785" max="786" width="8.125" style="546" customWidth="1"/>
    <col min="787" max="1022" width="9" style="546"/>
    <col min="1023" max="1023" width="3.375" style="546" customWidth="1"/>
    <col min="1024" max="1034" width="8.125" style="546" customWidth="1"/>
    <col min="1035" max="1037" width="9.875" style="546" customWidth="1"/>
    <col min="1038" max="1039" width="8.125" style="546" customWidth="1"/>
    <col min="1040" max="1040" width="3.5" style="546" customWidth="1"/>
    <col min="1041" max="1042" width="8.125" style="546" customWidth="1"/>
    <col min="1043" max="1278" width="9" style="546"/>
    <col min="1279" max="1279" width="3.375" style="546" customWidth="1"/>
    <col min="1280" max="1290" width="8.125" style="546" customWidth="1"/>
    <col min="1291" max="1293" width="9.875" style="546" customWidth="1"/>
    <col min="1294" max="1295" width="8.125" style="546" customWidth="1"/>
    <col min="1296" max="1296" width="3.5" style="546" customWidth="1"/>
    <col min="1297" max="1298" width="8.125" style="546" customWidth="1"/>
    <col min="1299" max="1534" width="9" style="546"/>
    <col min="1535" max="1535" width="3.375" style="546" customWidth="1"/>
    <col min="1536" max="1546" width="8.125" style="546" customWidth="1"/>
    <col min="1547" max="1549" width="9.875" style="546" customWidth="1"/>
    <col min="1550" max="1551" width="8.125" style="546" customWidth="1"/>
    <col min="1552" max="1552" width="3.5" style="546" customWidth="1"/>
    <col min="1553" max="1554" width="8.125" style="546" customWidth="1"/>
    <col min="1555" max="1790" width="9" style="546"/>
    <col min="1791" max="1791" width="3.375" style="546" customWidth="1"/>
    <col min="1792" max="1802" width="8.125" style="546" customWidth="1"/>
    <col min="1803" max="1805" width="9.875" style="546" customWidth="1"/>
    <col min="1806" max="1807" width="8.125" style="546" customWidth="1"/>
    <col min="1808" max="1808" width="3.5" style="546" customWidth="1"/>
    <col min="1809" max="1810" width="8.125" style="546" customWidth="1"/>
    <col min="1811" max="2046" width="9" style="546"/>
    <col min="2047" max="2047" width="3.375" style="546" customWidth="1"/>
    <col min="2048" max="2058" width="8.125" style="546" customWidth="1"/>
    <col min="2059" max="2061" width="9.875" style="546" customWidth="1"/>
    <col min="2062" max="2063" width="8.125" style="546" customWidth="1"/>
    <col min="2064" max="2064" width="3.5" style="546" customWidth="1"/>
    <col min="2065" max="2066" width="8.125" style="546" customWidth="1"/>
    <col min="2067" max="2302" width="9" style="546"/>
    <col min="2303" max="2303" width="3.375" style="546" customWidth="1"/>
    <col min="2304" max="2314" width="8.125" style="546" customWidth="1"/>
    <col min="2315" max="2317" width="9.875" style="546" customWidth="1"/>
    <col min="2318" max="2319" width="8.125" style="546" customWidth="1"/>
    <col min="2320" max="2320" width="3.5" style="546" customWidth="1"/>
    <col min="2321" max="2322" width="8.125" style="546" customWidth="1"/>
    <col min="2323" max="2558" width="9" style="546"/>
    <col min="2559" max="2559" width="3.375" style="546" customWidth="1"/>
    <col min="2560" max="2570" width="8.125" style="546" customWidth="1"/>
    <col min="2571" max="2573" width="9.875" style="546" customWidth="1"/>
    <col min="2574" max="2575" width="8.125" style="546" customWidth="1"/>
    <col min="2576" max="2576" width="3.5" style="546" customWidth="1"/>
    <col min="2577" max="2578" width="8.125" style="546" customWidth="1"/>
    <col min="2579" max="2814" width="9" style="546"/>
    <col min="2815" max="2815" width="3.375" style="546" customWidth="1"/>
    <col min="2816" max="2826" width="8.125" style="546" customWidth="1"/>
    <col min="2827" max="2829" width="9.875" style="546" customWidth="1"/>
    <col min="2830" max="2831" width="8.125" style="546" customWidth="1"/>
    <col min="2832" max="2832" width="3.5" style="546" customWidth="1"/>
    <col min="2833" max="2834" width="8.125" style="546" customWidth="1"/>
    <col min="2835" max="3070" width="9" style="546"/>
    <col min="3071" max="3071" width="3.375" style="546" customWidth="1"/>
    <col min="3072" max="3082" width="8.125" style="546" customWidth="1"/>
    <col min="3083" max="3085" width="9.875" style="546" customWidth="1"/>
    <col min="3086" max="3087" width="8.125" style="546" customWidth="1"/>
    <col min="3088" max="3088" width="3.5" style="546" customWidth="1"/>
    <col min="3089" max="3090" width="8.125" style="546" customWidth="1"/>
    <col min="3091" max="3326" width="9" style="546"/>
    <col min="3327" max="3327" width="3.375" style="546" customWidth="1"/>
    <col min="3328" max="3338" width="8.125" style="546" customWidth="1"/>
    <col min="3339" max="3341" width="9.875" style="546" customWidth="1"/>
    <col min="3342" max="3343" width="8.125" style="546" customWidth="1"/>
    <col min="3344" max="3344" width="3.5" style="546" customWidth="1"/>
    <col min="3345" max="3346" width="8.125" style="546" customWidth="1"/>
    <col min="3347" max="3582" width="9" style="546"/>
    <col min="3583" max="3583" width="3.375" style="546" customWidth="1"/>
    <col min="3584" max="3594" width="8.125" style="546" customWidth="1"/>
    <col min="3595" max="3597" width="9.875" style="546" customWidth="1"/>
    <col min="3598" max="3599" width="8.125" style="546" customWidth="1"/>
    <col min="3600" max="3600" width="3.5" style="546" customWidth="1"/>
    <col min="3601" max="3602" width="8.125" style="546" customWidth="1"/>
    <col min="3603" max="3838" width="9" style="546"/>
    <col min="3839" max="3839" width="3.375" style="546" customWidth="1"/>
    <col min="3840" max="3850" width="8.125" style="546" customWidth="1"/>
    <col min="3851" max="3853" width="9.875" style="546" customWidth="1"/>
    <col min="3854" max="3855" width="8.125" style="546" customWidth="1"/>
    <col min="3856" max="3856" width="3.5" style="546" customWidth="1"/>
    <col min="3857" max="3858" width="8.125" style="546" customWidth="1"/>
    <col min="3859" max="4094" width="9" style="546"/>
    <col min="4095" max="4095" width="3.375" style="546" customWidth="1"/>
    <col min="4096" max="4106" width="8.125" style="546" customWidth="1"/>
    <col min="4107" max="4109" width="9.875" style="546" customWidth="1"/>
    <col min="4110" max="4111" width="8.125" style="546" customWidth="1"/>
    <col min="4112" max="4112" width="3.5" style="546" customWidth="1"/>
    <col min="4113" max="4114" width="8.125" style="546" customWidth="1"/>
    <col min="4115" max="4350" width="9" style="546"/>
    <col min="4351" max="4351" width="3.375" style="546" customWidth="1"/>
    <col min="4352" max="4362" width="8.125" style="546" customWidth="1"/>
    <col min="4363" max="4365" width="9.875" style="546" customWidth="1"/>
    <col min="4366" max="4367" width="8.125" style="546" customWidth="1"/>
    <col min="4368" max="4368" width="3.5" style="546" customWidth="1"/>
    <col min="4369" max="4370" width="8.125" style="546" customWidth="1"/>
    <col min="4371" max="4606" width="9" style="546"/>
    <col min="4607" max="4607" width="3.375" style="546" customWidth="1"/>
    <col min="4608" max="4618" width="8.125" style="546" customWidth="1"/>
    <col min="4619" max="4621" width="9.875" style="546" customWidth="1"/>
    <col min="4622" max="4623" width="8.125" style="546" customWidth="1"/>
    <col min="4624" max="4624" width="3.5" style="546" customWidth="1"/>
    <col min="4625" max="4626" width="8.125" style="546" customWidth="1"/>
    <col min="4627" max="4862" width="9" style="546"/>
    <col min="4863" max="4863" width="3.375" style="546" customWidth="1"/>
    <col min="4864" max="4874" width="8.125" style="546" customWidth="1"/>
    <col min="4875" max="4877" width="9.875" style="546" customWidth="1"/>
    <col min="4878" max="4879" width="8.125" style="546" customWidth="1"/>
    <col min="4880" max="4880" width="3.5" style="546" customWidth="1"/>
    <col min="4881" max="4882" width="8.125" style="546" customWidth="1"/>
    <col min="4883" max="5118" width="9" style="546"/>
    <col min="5119" max="5119" width="3.375" style="546" customWidth="1"/>
    <col min="5120" max="5130" width="8.125" style="546" customWidth="1"/>
    <col min="5131" max="5133" width="9.875" style="546" customWidth="1"/>
    <col min="5134" max="5135" width="8.125" style="546" customWidth="1"/>
    <col min="5136" max="5136" width="3.5" style="546" customWidth="1"/>
    <col min="5137" max="5138" width="8.125" style="546" customWidth="1"/>
    <col min="5139" max="5374" width="9" style="546"/>
    <col min="5375" max="5375" width="3.375" style="546" customWidth="1"/>
    <col min="5376" max="5386" width="8.125" style="546" customWidth="1"/>
    <col min="5387" max="5389" width="9.875" style="546" customWidth="1"/>
    <col min="5390" max="5391" width="8.125" style="546" customWidth="1"/>
    <col min="5392" max="5392" width="3.5" style="546" customWidth="1"/>
    <col min="5393" max="5394" width="8.125" style="546" customWidth="1"/>
    <col min="5395" max="5630" width="9" style="546"/>
    <col min="5631" max="5631" width="3.375" style="546" customWidth="1"/>
    <col min="5632" max="5642" width="8.125" style="546" customWidth="1"/>
    <col min="5643" max="5645" width="9.875" style="546" customWidth="1"/>
    <col min="5646" max="5647" width="8.125" style="546" customWidth="1"/>
    <col min="5648" max="5648" width="3.5" style="546" customWidth="1"/>
    <col min="5649" max="5650" width="8.125" style="546" customWidth="1"/>
    <col min="5651" max="5886" width="9" style="546"/>
    <col min="5887" max="5887" width="3.375" style="546" customWidth="1"/>
    <col min="5888" max="5898" width="8.125" style="546" customWidth="1"/>
    <col min="5899" max="5901" width="9.875" style="546" customWidth="1"/>
    <col min="5902" max="5903" width="8.125" style="546" customWidth="1"/>
    <col min="5904" max="5904" width="3.5" style="546" customWidth="1"/>
    <col min="5905" max="5906" width="8.125" style="546" customWidth="1"/>
    <col min="5907" max="6142" width="9" style="546"/>
    <col min="6143" max="6143" width="3.375" style="546" customWidth="1"/>
    <col min="6144" max="6154" width="8.125" style="546" customWidth="1"/>
    <col min="6155" max="6157" width="9.875" style="546" customWidth="1"/>
    <col min="6158" max="6159" width="8.125" style="546" customWidth="1"/>
    <col min="6160" max="6160" width="3.5" style="546" customWidth="1"/>
    <col min="6161" max="6162" width="8.125" style="546" customWidth="1"/>
    <col min="6163" max="6398" width="9" style="546"/>
    <col min="6399" max="6399" width="3.375" style="546" customWidth="1"/>
    <col min="6400" max="6410" width="8.125" style="546" customWidth="1"/>
    <col min="6411" max="6413" width="9.875" style="546" customWidth="1"/>
    <col min="6414" max="6415" width="8.125" style="546" customWidth="1"/>
    <col min="6416" max="6416" width="3.5" style="546" customWidth="1"/>
    <col min="6417" max="6418" width="8.125" style="546" customWidth="1"/>
    <col min="6419" max="6654" width="9" style="546"/>
    <col min="6655" max="6655" width="3.375" style="546" customWidth="1"/>
    <col min="6656" max="6666" width="8.125" style="546" customWidth="1"/>
    <col min="6667" max="6669" width="9.875" style="546" customWidth="1"/>
    <col min="6670" max="6671" width="8.125" style="546" customWidth="1"/>
    <col min="6672" max="6672" width="3.5" style="546" customWidth="1"/>
    <col min="6673" max="6674" width="8.125" style="546" customWidth="1"/>
    <col min="6675" max="6910" width="9" style="546"/>
    <col min="6911" max="6911" width="3.375" style="546" customWidth="1"/>
    <col min="6912" max="6922" width="8.125" style="546" customWidth="1"/>
    <col min="6923" max="6925" width="9.875" style="546" customWidth="1"/>
    <col min="6926" max="6927" width="8.125" style="546" customWidth="1"/>
    <col min="6928" max="6928" width="3.5" style="546" customWidth="1"/>
    <col min="6929" max="6930" width="8.125" style="546" customWidth="1"/>
    <col min="6931" max="7166" width="9" style="546"/>
    <col min="7167" max="7167" width="3.375" style="546" customWidth="1"/>
    <col min="7168" max="7178" width="8.125" style="546" customWidth="1"/>
    <col min="7179" max="7181" width="9.875" style="546" customWidth="1"/>
    <col min="7182" max="7183" width="8.125" style="546" customWidth="1"/>
    <col min="7184" max="7184" width="3.5" style="546" customWidth="1"/>
    <col min="7185" max="7186" width="8.125" style="546" customWidth="1"/>
    <col min="7187" max="7422" width="9" style="546"/>
    <col min="7423" max="7423" width="3.375" style="546" customWidth="1"/>
    <col min="7424" max="7434" width="8.125" style="546" customWidth="1"/>
    <col min="7435" max="7437" width="9.875" style="546" customWidth="1"/>
    <col min="7438" max="7439" width="8.125" style="546" customWidth="1"/>
    <col min="7440" max="7440" width="3.5" style="546" customWidth="1"/>
    <col min="7441" max="7442" width="8.125" style="546" customWidth="1"/>
    <col min="7443" max="7678" width="9" style="546"/>
    <col min="7679" max="7679" width="3.375" style="546" customWidth="1"/>
    <col min="7680" max="7690" width="8.125" style="546" customWidth="1"/>
    <col min="7691" max="7693" width="9.875" style="546" customWidth="1"/>
    <col min="7694" max="7695" width="8.125" style="546" customWidth="1"/>
    <col min="7696" max="7696" width="3.5" style="546" customWidth="1"/>
    <col min="7697" max="7698" width="8.125" style="546" customWidth="1"/>
    <col min="7699" max="7934" width="9" style="546"/>
    <col min="7935" max="7935" width="3.375" style="546" customWidth="1"/>
    <col min="7936" max="7946" width="8.125" style="546" customWidth="1"/>
    <col min="7947" max="7949" width="9.875" style="546" customWidth="1"/>
    <col min="7950" max="7951" width="8.125" style="546" customWidth="1"/>
    <col min="7952" max="7952" width="3.5" style="546" customWidth="1"/>
    <col min="7953" max="7954" width="8.125" style="546" customWidth="1"/>
    <col min="7955" max="8190" width="9" style="546"/>
    <col min="8191" max="8191" width="3.375" style="546" customWidth="1"/>
    <col min="8192" max="8202" width="8.125" style="546" customWidth="1"/>
    <col min="8203" max="8205" width="9.875" style="546" customWidth="1"/>
    <col min="8206" max="8207" width="8.125" style="546" customWidth="1"/>
    <col min="8208" max="8208" width="3.5" style="546" customWidth="1"/>
    <col min="8209" max="8210" width="8.125" style="546" customWidth="1"/>
    <col min="8211" max="8446" width="9" style="546"/>
    <col min="8447" max="8447" width="3.375" style="546" customWidth="1"/>
    <col min="8448" max="8458" width="8.125" style="546" customWidth="1"/>
    <col min="8459" max="8461" width="9.875" style="546" customWidth="1"/>
    <col min="8462" max="8463" width="8.125" style="546" customWidth="1"/>
    <col min="8464" max="8464" width="3.5" style="546" customWidth="1"/>
    <col min="8465" max="8466" width="8.125" style="546" customWidth="1"/>
    <col min="8467" max="8702" width="9" style="546"/>
    <col min="8703" max="8703" width="3.375" style="546" customWidth="1"/>
    <col min="8704" max="8714" width="8.125" style="546" customWidth="1"/>
    <col min="8715" max="8717" width="9.875" style="546" customWidth="1"/>
    <col min="8718" max="8719" width="8.125" style="546" customWidth="1"/>
    <col min="8720" max="8720" width="3.5" style="546" customWidth="1"/>
    <col min="8721" max="8722" width="8.125" style="546" customWidth="1"/>
    <col min="8723" max="8958" width="9" style="546"/>
    <col min="8959" max="8959" width="3.375" style="546" customWidth="1"/>
    <col min="8960" max="8970" width="8.125" style="546" customWidth="1"/>
    <col min="8971" max="8973" width="9.875" style="546" customWidth="1"/>
    <col min="8974" max="8975" width="8.125" style="546" customWidth="1"/>
    <col min="8976" max="8976" width="3.5" style="546" customWidth="1"/>
    <col min="8977" max="8978" width="8.125" style="546" customWidth="1"/>
    <col min="8979" max="9214" width="9" style="546"/>
    <col min="9215" max="9215" width="3.375" style="546" customWidth="1"/>
    <col min="9216" max="9226" width="8.125" style="546" customWidth="1"/>
    <col min="9227" max="9229" width="9.875" style="546" customWidth="1"/>
    <col min="9230" max="9231" width="8.125" style="546" customWidth="1"/>
    <col min="9232" max="9232" width="3.5" style="546" customWidth="1"/>
    <col min="9233" max="9234" width="8.125" style="546" customWidth="1"/>
    <col min="9235" max="9470" width="9" style="546"/>
    <col min="9471" max="9471" width="3.375" style="546" customWidth="1"/>
    <col min="9472" max="9482" width="8.125" style="546" customWidth="1"/>
    <col min="9483" max="9485" width="9.875" style="546" customWidth="1"/>
    <col min="9486" max="9487" width="8.125" style="546" customWidth="1"/>
    <col min="9488" max="9488" width="3.5" style="546" customWidth="1"/>
    <col min="9489" max="9490" width="8.125" style="546" customWidth="1"/>
    <col min="9491" max="9726" width="9" style="546"/>
    <col min="9727" max="9727" width="3.375" style="546" customWidth="1"/>
    <col min="9728" max="9738" width="8.125" style="546" customWidth="1"/>
    <col min="9739" max="9741" width="9.875" style="546" customWidth="1"/>
    <col min="9742" max="9743" width="8.125" style="546" customWidth="1"/>
    <col min="9744" max="9744" width="3.5" style="546" customWidth="1"/>
    <col min="9745" max="9746" width="8.125" style="546" customWidth="1"/>
    <col min="9747" max="9982" width="9" style="546"/>
    <col min="9983" max="9983" width="3.375" style="546" customWidth="1"/>
    <col min="9984" max="9994" width="8.125" style="546" customWidth="1"/>
    <col min="9995" max="9997" width="9.875" style="546" customWidth="1"/>
    <col min="9998" max="9999" width="8.125" style="546" customWidth="1"/>
    <col min="10000" max="10000" width="3.5" style="546" customWidth="1"/>
    <col min="10001" max="10002" width="8.125" style="546" customWidth="1"/>
    <col min="10003" max="10238" width="9" style="546"/>
    <col min="10239" max="10239" width="3.375" style="546" customWidth="1"/>
    <col min="10240" max="10250" width="8.125" style="546" customWidth="1"/>
    <col min="10251" max="10253" width="9.875" style="546" customWidth="1"/>
    <col min="10254" max="10255" width="8.125" style="546" customWidth="1"/>
    <col min="10256" max="10256" width="3.5" style="546" customWidth="1"/>
    <col min="10257" max="10258" width="8.125" style="546" customWidth="1"/>
    <col min="10259" max="10494" width="9" style="546"/>
    <col min="10495" max="10495" width="3.375" style="546" customWidth="1"/>
    <col min="10496" max="10506" width="8.125" style="546" customWidth="1"/>
    <col min="10507" max="10509" width="9.875" style="546" customWidth="1"/>
    <col min="10510" max="10511" width="8.125" style="546" customWidth="1"/>
    <col min="10512" max="10512" width="3.5" style="546" customWidth="1"/>
    <col min="10513" max="10514" width="8.125" style="546" customWidth="1"/>
    <col min="10515" max="10750" width="9" style="546"/>
    <col min="10751" max="10751" width="3.375" style="546" customWidth="1"/>
    <col min="10752" max="10762" width="8.125" style="546" customWidth="1"/>
    <col min="10763" max="10765" width="9.875" style="546" customWidth="1"/>
    <col min="10766" max="10767" width="8.125" style="546" customWidth="1"/>
    <col min="10768" max="10768" width="3.5" style="546" customWidth="1"/>
    <col min="10769" max="10770" width="8.125" style="546" customWidth="1"/>
    <col min="10771" max="11006" width="9" style="546"/>
    <col min="11007" max="11007" width="3.375" style="546" customWidth="1"/>
    <col min="11008" max="11018" width="8.125" style="546" customWidth="1"/>
    <col min="11019" max="11021" width="9.875" style="546" customWidth="1"/>
    <col min="11022" max="11023" width="8.125" style="546" customWidth="1"/>
    <col min="11024" max="11024" width="3.5" style="546" customWidth="1"/>
    <col min="11025" max="11026" width="8.125" style="546" customWidth="1"/>
    <col min="11027" max="11262" width="9" style="546"/>
    <col min="11263" max="11263" width="3.375" style="546" customWidth="1"/>
    <col min="11264" max="11274" width="8.125" style="546" customWidth="1"/>
    <col min="11275" max="11277" width="9.875" style="546" customWidth="1"/>
    <col min="11278" max="11279" width="8.125" style="546" customWidth="1"/>
    <col min="11280" max="11280" width="3.5" style="546" customWidth="1"/>
    <col min="11281" max="11282" width="8.125" style="546" customWidth="1"/>
    <col min="11283" max="11518" width="9" style="546"/>
    <col min="11519" max="11519" width="3.375" style="546" customWidth="1"/>
    <col min="11520" max="11530" width="8.125" style="546" customWidth="1"/>
    <col min="11531" max="11533" width="9.875" style="546" customWidth="1"/>
    <col min="11534" max="11535" width="8.125" style="546" customWidth="1"/>
    <col min="11536" max="11536" width="3.5" style="546" customWidth="1"/>
    <col min="11537" max="11538" width="8.125" style="546" customWidth="1"/>
    <col min="11539" max="11774" width="9" style="546"/>
    <col min="11775" max="11775" width="3.375" style="546" customWidth="1"/>
    <col min="11776" max="11786" width="8.125" style="546" customWidth="1"/>
    <col min="11787" max="11789" width="9.875" style="546" customWidth="1"/>
    <col min="11790" max="11791" width="8.125" style="546" customWidth="1"/>
    <col min="11792" max="11792" width="3.5" style="546" customWidth="1"/>
    <col min="11793" max="11794" width="8.125" style="546" customWidth="1"/>
    <col min="11795" max="12030" width="9" style="546"/>
    <col min="12031" max="12031" width="3.375" style="546" customWidth="1"/>
    <col min="12032" max="12042" width="8.125" style="546" customWidth="1"/>
    <col min="12043" max="12045" width="9.875" style="546" customWidth="1"/>
    <col min="12046" max="12047" width="8.125" style="546" customWidth="1"/>
    <col min="12048" max="12048" width="3.5" style="546" customWidth="1"/>
    <col min="12049" max="12050" width="8.125" style="546" customWidth="1"/>
    <col min="12051" max="12286" width="9" style="546"/>
    <col min="12287" max="12287" width="3.375" style="546" customWidth="1"/>
    <col min="12288" max="12298" width="8.125" style="546" customWidth="1"/>
    <col min="12299" max="12301" width="9.875" style="546" customWidth="1"/>
    <col min="12302" max="12303" width="8.125" style="546" customWidth="1"/>
    <col min="12304" max="12304" width="3.5" style="546" customWidth="1"/>
    <col min="12305" max="12306" width="8.125" style="546" customWidth="1"/>
    <col min="12307" max="12542" width="9" style="546"/>
    <col min="12543" max="12543" width="3.375" style="546" customWidth="1"/>
    <col min="12544" max="12554" width="8.125" style="546" customWidth="1"/>
    <col min="12555" max="12557" width="9.875" style="546" customWidth="1"/>
    <col min="12558" max="12559" width="8.125" style="546" customWidth="1"/>
    <col min="12560" max="12560" width="3.5" style="546" customWidth="1"/>
    <col min="12561" max="12562" width="8.125" style="546" customWidth="1"/>
    <col min="12563" max="12798" width="9" style="546"/>
    <col min="12799" max="12799" width="3.375" style="546" customWidth="1"/>
    <col min="12800" max="12810" width="8.125" style="546" customWidth="1"/>
    <col min="12811" max="12813" width="9.875" style="546" customWidth="1"/>
    <col min="12814" max="12815" width="8.125" style="546" customWidth="1"/>
    <col min="12816" max="12816" width="3.5" style="546" customWidth="1"/>
    <col min="12817" max="12818" width="8.125" style="546" customWidth="1"/>
    <col min="12819" max="13054" width="9" style="546"/>
    <col min="13055" max="13055" width="3.375" style="546" customWidth="1"/>
    <col min="13056" max="13066" width="8.125" style="546" customWidth="1"/>
    <col min="13067" max="13069" width="9.875" style="546" customWidth="1"/>
    <col min="13070" max="13071" width="8.125" style="546" customWidth="1"/>
    <col min="13072" max="13072" width="3.5" style="546" customWidth="1"/>
    <col min="13073" max="13074" width="8.125" style="546" customWidth="1"/>
    <col min="13075" max="13310" width="9" style="546"/>
    <col min="13311" max="13311" width="3.375" style="546" customWidth="1"/>
    <col min="13312" max="13322" width="8.125" style="546" customWidth="1"/>
    <col min="13323" max="13325" width="9.875" style="546" customWidth="1"/>
    <col min="13326" max="13327" width="8.125" style="546" customWidth="1"/>
    <col min="13328" max="13328" width="3.5" style="546" customWidth="1"/>
    <col min="13329" max="13330" width="8.125" style="546" customWidth="1"/>
    <col min="13331" max="13566" width="9" style="546"/>
    <col min="13567" max="13567" width="3.375" style="546" customWidth="1"/>
    <col min="13568" max="13578" width="8.125" style="546" customWidth="1"/>
    <col min="13579" max="13581" width="9.875" style="546" customWidth="1"/>
    <col min="13582" max="13583" width="8.125" style="546" customWidth="1"/>
    <col min="13584" max="13584" width="3.5" style="546" customWidth="1"/>
    <col min="13585" max="13586" width="8.125" style="546" customWidth="1"/>
    <col min="13587" max="13822" width="9" style="546"/>
    <col min="13823" max="13823" width="3.375" style="546" customWidth="1"/>
    <col min="13824" max="13834" width="8.125" style="546" customWidth="1"/>
    <col min="13835" max="13837" width="9.875" style="546" customWidth="1"/>
    <col min="13838" max="13839" width="8.125" style="546" customWidth="1"/>
    <col min="13840" max="13840" width="3.5" style="546" customWidth="1"/>
    <col min="13841" max="13842" width="8.125" style="546" customWidth="1"/>
    <col min="13843" max="14078" width="9" style="546"/>
    <col min="14079" max="14079" width="3.375" style="546" customWidth="1"/>
    <col min="14080" max="14090" width="8.125" style="546" customWidth="1"/>
    <col min="14091" max="14093" width="9.875" style="546" customWidth="1"/>
    <col min="14094" max="14095" width="8.125" style="546" customWidth="1"/>
    <col min="14096" max="14096" width="3.5" style="546" customWidth="1"/>
    <col min="14097" max="14098" width="8.125" style="546" customWidth="1"/>
    <col min="14099" max="14334" width="9" style="546"/>
    <col min="14335" max="14335" width="3.375" style="546" customWidth="1"/>
    <col min="14336" max="14346" width="8.125" style="546" customWidth="1"/>
    <col min="14347" max="14349" width="9.875" style="546" customWidth="1"/>
    <col min="14350" max="14351" width="8.125" style="546" customWidth="1"/>
    <col min="14352" max="14352" width="3.5" style="546" customWidth="1"/>
    <col min="14353" max="14354" width="8.125" style="546" customWidth="1"/>
    <col min="14355" max="14590" width="9" style="546"/>
    <col min="14591" max="14591" width="3.375" style="546" customWidth="1"/>
    <col min="14592" max="14602" width="8.125" style="546" customWidth="1"/>
    <col min="14603" max="14605" width="9.875" style="546" customWidth="1"/>
    <col min="14606" max="14607" width="8.125" style="546" customWidth="1"/>
    <col min="14608" max="14608" width="3.5" style="546" customWidth="1"/>
    <col min="14609" max="14610" width="8.125" style="546" customWidth="1"/>
    <col min="14611" max="14846" width="9" style="546"/>
    <col min="14847" max="14847" width="3.375" style="546" customWidth="1"/>
    <col min="14848" max="14858" width="8.125" style="546" customWidth="1"/>
    <col min="14859" max="14861" width="9.875" style="546" customWidth="1"/>
    <col min="14862" max="14863" width="8.125" style="546" customWidth="1"/>
    <col min="14864" max="14864" width="3.5" style="546" customWidth="1"/>
    <col min="14865" max="14866" width="8.125" style="546" customWidth="1"/>
    <col min="14867" max="15102" width="9" style="546"/>
    <col min="15103" max="15103" width="3.375" style="546" customWidth="1"/>
    <col min="15104" max="15114" width="8.125" style="546" customWidth="1"/>
    <col min="15115" max="15117" width="9.875" style="546" customWidth="1"/>
    <col min="15118" max="15119" width="8.125" style="546" customWidth="1"/>
    <col min="15120" max="15120" width="3.5" style="546" customWidth="1"/>
    <col min="15121" max="15122" width="8.125" style="546" customWidth="1"/>
    <col min="15123" max="15358" width="9" style="546"/>
    <col min="15359" max="15359" width="3.375" style="546" customWidth="1"/>
    <col min="15360" max="15370" width="8.125" style="546" customWidth="1"/>
    <col min="15371" max="15373" width="9.875" style="546" customWidth="1"/>
    <col min="15374" max="15375" width="8.125" style="546" customWidth="1"/>
    <col min="15376" max="15376" width="3.5" style="546" customWidth="1"/>
    <col min="15377" max="15378" width="8.125" style="546" customWidth="1"/>
    <col min="15379" max="15614" width="9" style="546"/>
    <col min="15615" max="15615" width="3.375" style="546" customWidth="1"/>
    <col min="15616" max="15626" width="8.125" style="546" customWidth="1"/>
    <col min="15627" max="15629" width="9.875" style="546" customWidth="1"/>
    <col min="15630" max="15631" width="8.125" style="546" customWidth="1"/>
    <col min="15632" max="15632" width="3.5" style="546" customWidth="1"/>
    <col min="15633" max="15634" width="8.125" style="546" customWidth="1"/>
    <col min="15635" max="15870" width="9" style="546"/>
    <col min="15871" max="15871" width="3.375" style="546" customWidth="1"/>
    <col min="15872" max="15882" width="8.125" style="546" customWidth="1"/>
    <col min="15883" max="15885" width="9.875" style="546" customWidth="1"/>
    <col min="15886" max="15887" width="8.125" style="546" customWidth="1"/>
    <col min="15888" max="15888" width="3.5" style="546" customWidth="1"/>
    <col min="15889" max="15890" width="8.125" style="546" customWidth="1"/>
    <col min="15891" max="16126" width="9" style="546"/>
    <col min="16127" max="16127" width="3.375" style="546" customWidth="1"/>
    <col min="16128" max="16138" width="8.125" style="546" customWidth="1"/>
    <col min="16139" max="16141" width="9.875" style="546" customWidth="1"/>
    <col min="16142" max="16143" width="8.125" style="546" customWidth="1"/>
    <col min="16144" max="16144" width="3.5" style="546" customWidth="1"/>
    <col min="16145" max="16146" width="8.125" style="546" customWidth="1"/>
    <col min="16147" max="16384" width="9" style="546"/>
  </cols>
  <sheetData>
    <row r="1" spans="1:19" ht="27" customHeight="1">
      <c r="A1" s="630"/>
      <c r="C1" s="631"/>
      <c r="D1" s="631"/>
      <c r="E1" s="631"/>
      <c r="F1" s="631"/>
      <c r="H1" s="631" t="s">
        <v>2136</v>
      </c>
      <c r="I1" s="631"/>
      <c r="J1" s="631"/>
      <c r="K1" s="631"/>
      <c r="L1" s="631"/>
      <c r="M1" s="631"/>
      <c r="N1" s="631"/>
      <c r="O1" s="631"/>
      <c r="P1" s="632"/>
      <c r="Q1" s="631"/>
    </row>
    <row r="2" spans="1:19" ht="15" customHeight="1"/>
    <row r="3" spans="1:19" ht="24" customHeight="1">
      <c r="A3" s="2015" t="s">
        <v>2597</v>
      </c>
      <c r="B3" s="2015"/>
      <c r="C3" s="2015"/>
      <c r="D3" s="2005">
        <f>'02入力票（その２）'!G21</f>
        <v>0</v>
      </c>
      <c r="E3" s="2005"/>
      <c r="F3" s="2005"/>
      <c r="G3" s="2005"/>
      <c r="H3" s="2005"/>
      <c r="I3" s="2005"/>
      <c r="J3" s="2005"/>
      <c r="K3" s="2005"/>
      <c r="L3" s="634"/>
      <c r="M3" s="634"/>
      <c r="N3" s="634"/>
      <c r="O3" s="814" t="s">
        <v>2595</v>
      </c>
      <c r="P3" s="635"/>
      <c r="R3" s="1886"/>
      <c r="S3" s="1886"/>
    </row>
    <row r="4" spans="1:19" ht="24" customHeight="1">
      <c r="A4" s="2016" t="s">
        <v>2598</v>
      </c>
      <c r="B4" s="2016"/>
      <c r="C4" s="2016"/>
      <c r="D4" s="2009">
        <f>IF('02入力票（その２）'!G10="○","",'02入力票（その２）'!G41)</f>
        <v>0</v>
      </c>
      <c r="E4" s="2009"/>
      <c r="F4" s="2009"/>
      <c r="G4" s="2009"/>
      <c r="H4" s="2009"/>
      <c r="I4" s="2009"/>
      <c r="J4" s="2009"/>
      <c r="K4" s="2009"/>
      <c r="L4" s="634"/>
      <c r="M4" s="634"/>
      <c r="N4" s="634"/>
      <c r="O4" s="634"/>
      <c r="R4" s="1886"/>
      <c r="S4" s="1886"/>
    </row>
    <row r="5" spans="1:19" ht="15" customHeight="1"/>
    <row r="6" spans="1:19" ht="20.100000000000001" customHeight="1">
      <c r="B6" s="2010"/>
      <c r="C6" s="1956"/>
      <c r="D6" s="1886" t="s">
        <v>2137</v>
      </c>
      <c r="E6" s="1886"/>
      <c r="F6" s="1918" t="s">
        <v>2138</v>
      </c>
      <c r="G6" s="2011"/>
      <c r="H6" s="1886" t="s">
        <v>2139</v>
      </c>
      <c r="I6" s="1886"/>
      <c r="J6" s="1886" t="s">
        <v>2140</v>
      </c>
      <c r="K6" s="1886"/>
      <c r="L6" s="1886" t="s">
        <v>2141</v>
      </c>
      <c r="M6" s="1886"/>
      <c r="N6" s="1886"/>
      <c r="O6" s="1886"/>
      <c r="P6" s="1886"/>
    </row>
    <row r="7" spans="1:19" ht="26.1" customHeight="1">
      <c r="B7" s="2010"/>
      <c r="C7" s="1956"/>
      <c r="D7" s="1886" t="s">
        <v>2142</v>
      </c>
      <c r="E7" s="1886"/>
      <c r="F7" s="1940" t="s">
        <v>2535</v>
      </c>
      <c r="G7" s="1941"/>
      <c r="H7" s="1886"/>
      <c r="I7" s="1886"/>
      <c r="J7" s="1886"/>
      <c r="K7" s="1886"/>
      <c r="L7" s="2017" t="s">
        <v>2143</v>
      </c>
      <c r="M7" s="2017"/>
      <c r="N7" s="2017"/>
      <c r="O7" s="2017"/>
      <c r="P7" s="2017"/>
    </row>
    <row r="8" spans="1:19" ht="26.1" customHeight="1">
      <c r="B8" s="2010"/>
      <c r="C8" s="1956"/>
      <c r="D8" s="1886"/>
      <c r="E8" s="1886"/>
      <c r="F8" s="1942" t="s">
        <v>2268</v>
      </c>
      <c r="G8" s="1943"/>
      <c r="H8" s="1886"/>
      <c r="I8" s="1886"/>
      <c r="J8" s="1886"/>
      <c r="K8" s="1886"/>
      <c r="L8" s="1966" t="s">
        <v>2267</v>
      </c>
      <c r="M8" s="1967"/>
      <c r="N8" s="1967"/>
      <c r="O8" s="1967"/>
      <c r="P8" s="1968"/>
    </row>
    <row r="9" spans="1:19" ht="26.1" customHeight="1">
      <c r="A9" s="651"/>
      <c r="B9" s="2010"/>
      <c r="C9" s="1956"/>
      <c r="D9" s="1886" t="s">
        <v>2144</v>
      </c>
      <c r="E9" s="1886"/>
      <c r="F9" s="1940" t="s">
        <v>2535</v>
      </c>
      <c r="G9" s="1941"/>
      <c r="H9" s="1886"/>
      <c r="I9" s="1886"/>
      <c r="J9" s="1886"/>
      <c r="K9" s="1886"/>
      <c r="L9" s="2017" t="s">
        <v>2143</v>
      </c>
      <c r="M9" s="2017"/>
      <c r="N9" s="2017"/>
      <c r="O9" s="2017"/>
      <c r="P9" s="2017"/>
    </row>
    <row r="10" spans="1:19" ht="26.1" customHeight="1">
      <c r="A10" s="651"/>
      <c r="B10" s="2010"/>
      <c r="C10" s="1956"/>
      <c r="D10" s="1886"/>
      <c r="E10" s="1886"/>
      <c r="F10" s="1942" t="s">
        <v>2268</v>
      </c>
      <c r="G10" s="1943"/>
      <c r="H10" s="1886"/>
      <c r="I10" s="1886"/>
      <c r="J10" s="1886"/>
      <c r="K10" s="1886"/>
      <c r="L10" s="1966" t="s">
        <v>2267</v>
      </c>
      <c r="M10" s="1967"/>
      <c r="N10" s="1967"/>
      <c r="O10" s="1967"/>
      <c r="P10" s="1968"/>
    </row>
    <row r="11" spans="1:19" ht="26.1" customHeight="1">
      <c r="A11" s="651"/>
      <c r="B11" s="2010"/>
      <c r="C11" s="1956"/>
      <c r="D11" s="1886" t="s">
        <v>2145</v>
      </c>
      <c r="E11" s="1886"/>
      <c r="F11" s="1940" t="s">
        <v>2535</v>
      </c>
      <c r="G11" s="1941"/>
      <c r="H11" s="1886"/>
      <c r="I11" s="1886"/>
      <c r="J11" s="1886"/>
      <c r="K11" s="1886"/>
      <c r="L11" s="2017" t="s">
        <v>2143</v>
      </c>
      <c r="M11" s="2017"/>
      <c r="N11" s="2017"/>
      <c r="O11" s="2017"/>
      <c r="P11" s="2017"/>
    </row>
    <row r="12" spans="1:19" ht="26.1" customHeight="1">
      <c r="A12" s="651"/>
      <c r="B12" s="2010"/>
      <c r="C12" s="1956"/>
      <c r="D12" s="1886"/>
      <c r="E12" s="1886"/>
      <c r="F12" s="1942" t="s">
        <v>2268</v>
      </c>
      <c r="G12" s="1943"/>
      <c r="H12" s="1886"/>
      <c r="I12" s="1886"/>
      <c r="J12" s="1886"/>
      <c r="K12" s="1886"/>
      <c r="L12" s="1966" t="s">
        <v>2267</v>
      </c>
      <c r="M12" s="1967"/>
      <c r="N12" s="1967"/>
      <c r="O12" s="1967"/>
      <c r="P12" s="1968"/>
    </row>
    <row r="13" spans="1:19" ht="15.95" customHeight="1">
      <c r="A13" s="651"/>
      <c r="B13" s="673"/>
      <c r="C13" s="673"/>
      <c r="D13" s="673"/>
      <c r="E13" s="673"/>
      <c r="F13" s="748" t="s">
        <v>2265</v>
      </c>
      <c r="G13" s="749"/>
      <c r="H13" s="673"/>
      <c r="I13" s="673"/>
      <c r="J13" s="673"/>
      <c r="K13" s="673"/>
      <c r="L13" s="674"/>
      <c r="M13" s="674"/>
      <c r="N13" s="674"/>
      <c r="O13" s="674"/>
      <c r="P13" s="674"/>
    </row>
    <row r="14" spans="1:19" ht="15" customHeight="1" thickBot="1"/>
    <row r="15" spans="1:19" ht="35.25" customHeight="1" thickBot="1">
      <c r="A15" s="683" t="s">
        <v>1844</v>
      </c>
      <c r="B15" s="2001" t="s">
        <v>2146</v>
      </c>
      <c r="C15" s="2001"/>
      <c r="D15" s="2001"/>
      <c r="E15" s="2002" t="s">
        <v>2147</v>
      </c>
      <c r="F15" s="2003"/>
      <c r="G15" s="2003"/>
      <c r="H15" s="2003"/>
      <c r="I15" s="2003"/>
      <c r="J15" s="2003"/>
      <c r="K15" s="2003"/>
      <c r="L15" s="2003"/>
      <c r="M15" s="2003"/>
      <c r="N15" s="685" t="s">
        <v>2148</v>
      </c>
      <c r="O15" s="686" t="s">
        <v>1853</v>
      </c>
      <c r="P15" s="684" t="s">
        <v>2149</v>
      </c>
    </row>
    <row r="16" spans="1:19" ht="36" customHeight="1" thickTop="1">
      <c r="A16" s="652" t="s">
        <v>2150</v>
      </c>
      <c r="B16" s="2008" t="s">
        <v>2287</v>
      </c>
      <c r="C16" s="2008"/>
      <c r="D16" s="2008"/>
      <c r="E16" s="1954" t="s">
        <v>2266</v>
      </c>
      <c r="F16" s="1955"/>
      <c r="G16" s="1955"/>
      <c r="H16" s="1955"/>
      <c r="I16" s="1955"/>
      <c r="J16" s="1955"/>
      <c r="K16" s="1955"/>
      <c r="L16" s="1955"/>
      <c r="M16" s="1955"/>
      <c r="N16" s="642"/>
      <c r="O16" s="643"/>
      <c r="P16" s="689"/>
    </row>
    <row r="17" spans="1:16" ht="36" customHeight="1">
      <c r="A17" s="1944">
        <v>1</v>
      </c>
      <c r="B17" s="1957" t="s">
        <v>2590</v>
      </c>
      <c r="C17" s="1958"/>
      <c r="D17" s="1959"/>
      <c r="E17" s="1954" t="s">
        <v>2618</v>
      </c>
      <c r="F17" s="1955"/>
      <c r="G17" s="1955"/>
      <c r="H17" s="1955"/>
      <c r="I17" s="1955"/>
      <c r="J17" s="1955"/>
      <c r="K17" s="1955"/>
      <c r="L17" s="1955"/>
      <c r="M17" s="1955"/>
      <c r="N17" s="642"/>
      <c r="O17" s="643"/>
      <c r="P17" s="689"/>
    </row>
    <row r="18" spans="1:16" ht="36" customHeight="1">
      <c r="A18" s="1956"/>
      <c r="B18" s="1960"/>
      <c r="C18" s="1961"/>
      <c r="D18" s="1962"/>
      <c r="E18" s="1954" t="s">
        <v>2592</v>
      </c>
      <c r="F18" s="1955"/>
      <c r="G18" s="1955"/>
      <c r="H18" s="1955"/>
      <c r="I18" s="1955"/>
      <c r="J18" s="1955"/>
      <c r="K18" s="1955"/>
      <c r="L18" s="1955"/>
      <c r="M18" s="1955"/>
      <c r="N18" s="642"/>
      <c r="O18" s="643"/>
      <c r="P18" s="689"/>
    </row>
    <row r="19" spans="1:16" ht="44.25" customHeight="1">
      <c r="A19" s="1945"/>
      <c r="B19" s="1963"/>
      <c r="C19" s="1964"/>
      <c r="D19" s="1965"/>
      <c r="E19" s="1954" t="s">
        <v>2591</v>
      </c>
      <c r="F19" s="1955"/>
      <c r="G19" s="1955"/>
      <c r="H19" s="1955"/>
      <c r="I19" s="1955"/>
      <c r="J19" s="1955"/>
      <c r="K19" s="1955"/>
      <c r="L19" s="1955"/>
      <c r="M19" s="1955"/>
      <c r="N19" s="642"/>
      <c r="O19" s="643"/>
      <c r="P19" s="689"/>
    </row>
    <row r="20" spans="1:16" ht="36" customHeight="1">
      <c r="A20" s="1944">
        <v>2</v>
      </c>
      <c r="B20" s="1946" t="s">
        <v>2152</v>
      </c>
      <c r="C20" s="1947"/>
      <c r="D20" s="1948"/>
      <c r="E20" s="1952" t="s">
        <v>2153</v>
      </c>
      <c r="F20" s="1953"/>
      <c r="G20" s="1953"/>
      <c r="H20" s="1953"/>
      <c r="I20" s="1953"/>
      <c r="J20" s="1953"/>
      <c r="K20" s="1953"/>
      <c r="L20" s="1953"/>
      <c r="M20" s="1953"/>
      <c r="N20" s="636"/>
      <c r="O20" s="637"/>
      <c r="P20" s="690"/>
    </row>
    <row r="21" spans="1:16" ht="18" customHeight="1">
      <c r="A21" s="1945"/>
      <c r="B21" s="1949"/>
      <c r="C21" s="1950"/>
      <c r="D21" s="1951"/>
      <c r="E21" s="1952" t="s">
        <v>2154</v>
      </c>
      <c r="F21" s="1953"/>
      <c r="G21" s="1953"/>
      <c r="H21" s="1953"/>
      <c r="I21" s="1953"/>
      <c r="J21" s="1953"/>
      <c r="K21" s="1953"/>
      <c r="L21" s="1953"/>
      <c r="M21" s="1953"/>
      <c r="N21" s="636"/>
      <c r="O21" s="637"/>
      <c r="P21" s="690"/>
    </row>
    <row r="22" spans="1:16" ht="20.100000000000001" customHeight="1">
      <c r="A22" s="1944">
        <v>3</v>
      </c>
      <c r="B22" s="1946" t="s">
        <v>2155</v>
      </c>
      <c r="C22" s="1947"/>
      <c r="D22" s="1948"/>
      <c r="E22" s="1952" t="s">
        <v>2295</v>
      </c>
      <c r="F22" s="1953"/>
      <c r="G22" s="1953"/>
      <c r="H22" s="1953"/>
      <c r="I22" s="1953"/>
      <c r="J22" s="1953"/>
      <c r="K22" s="1953"/>
      <c r="L22" s="1953"/>
      <c r="M22" s="1953"/>
      <c r="N22" s="636"/>
      <c r="O22" s="637"/>
      <c r="P22" s="690"/>
    </row>
    <row r="23" spans="1:16" ht="20.100000000000001" customHeight="1">
      <c r="A23" s="1945"/>
      <c r="B23" s="1949"/>
      <c r="C23" s="1950"/>
      <c r="D23" s="1951"/>
      <c r="E23" s="1952" t="s">
        <v>2156</v>
      </c>
      <c r="F23" s="1953"/>
      <c r="G23" s="1953"/>
      <c r="H23" s="1953"/>
      <c r="I23" s="1953"/>
      <c r="J23" s="1953"/>
      <c r="K23" s="1953"/>
      <c r="L23" s="1953"/>
      <c r="M23" s="1953"/>
      <c r="N23" s="636"/>
      <c r="O23" s="637"/>
      <c r="P23" s="690"/>
    </row>
    <row r="24" spans="1:16" ht="20.100000000000001" customHeight="1">
      <c r="A24" s="552">
        <v>4</v>
      </c>
      <c r="B24" s="1974" t="s">
        <v>2157</v>
      </c>
      <c r="C24" s="1974"/>
      <c r="D24" s="1974"/>
      <c r="E24" s="1952" t="s">
        <v>2158</v>
      </c>
      <c r="F24" s="1953"/>
      <c r="G24" s="1953"/>
      <c r="H24" s="1953"/>
      <c r="I24" s="1953"/>
      <c r="J24" s="1953"/>
      <c r="K24" s="1953"/>
      <c r="L24" s="1953"/>
      <c r="M24" s="1953"/>
      <c r="N24" s="636"/>
      <c r="O24" s="637"/>
      <c r="P24" s="690"/>
    </row>
    <row r="25" spans="1:16" ht="20.100000000000001" customHeight="1">
      <c r="A25" s="1944">
        <v>5</v>
      </c>
      <c r="B25" s="1946" t="s">
        <v>2159</v>
      </c>
      <c r="C25" s="1947"/>
      <c r="D25" s="1948"/>
      <c r="E25" s="1972" t="s">
        <v>2628</v>
      </c>
      <c r="F25" s="1973"/>
      <c r="G25" s="1973"/>
      <c r="H25" s="1973"/>
      <c r="I25" s="1973"/>
      <c r="J25" s="1973"/>
      <c r="K25" s="1973"/>
      <c r="L25" s="1973"/>
      <c r="M25" s="1973"/>
      <c r="N25" s="636"/>
      <c r="O25" s="637"/>
      <c r="P25" s="690"/>
    </row>
    <row r="26" spans="1:16" ht="20.100000000000001" customHeight="1">
      <c r="A26" s="1956"/>
      <c r="B26" s="1988"/>
      <c r="C26" s="1989"/>
      <c r="D26" s="1990"/>
      <c r="E26" s="1972" t="s">
        <v>2160</v>
      </c>
      <c r="F26" s="1973"/>
      <c r="G26" s="1973"/>
      <c r="H26" s="1973"/>
      <c r="I26" s="1973"/>
      <c r="J26" s="1973"/>
      <c r="K26" s="1973"/>
      <c r="L26" s="1973"/>
      <c r="M26" s="1973"/>
      <c r="N26" s="636"/>
      <c r="O26" s="637"/>
      <c r="P26" s="690"/>
    </row>
    <row r="27" spans="1:16" ht="36" customHeight="1">
      <c r="A27" s="1945"/>
      <c r="B27" s="1949"/>
      <c r="C27" s="1950"/>
      <c r="D27" s="1951"/>
      <c r="E27" s="1952" t="s">
        <v>2161</v>
      </c>
      <c r="F27" s="1953"/>
      <c r="G27" s="1953"/>
      <c r="H27" s="1953"/>
      <c r="I27" s="1953"/>
      <c r="J27" s="1953"/>
      <c r="K27" s="1953"/>
      <c r="L27" s="1953"/>
      <c r="M27" s="1953"/>
      <c r="N27" s="636"/>
      <c r="O27" s="637"/>
      <c r="P27" s="690"/>
    </row>
    <row r="28" spans="1:16" ht="36" customHeight="1">
      <c r="A28" s="552">
        <v>6</v>
      </c>
      <c r="B28" s="1974" t="s">
        <v>2162</v>
      </c>
      <c r="C28" s="1974"/>
      <c r="D28" s="1974"/>
      <c r="E28" s="1952" t="s">
        <v>2163</v>
      </c>
      <c r="F28" s="1953"/>
      <c r="G28" s="1953"/>
      <c r="H28" s="1953"/>
      <c r="I28" s="1953"/>
      <c r="J28" s="1953"/>
      <c r="K28" s="1953"/>
      <c r="L28" s="1953"/>
      <c r="M28" s="1953"/>
      <c r="N28" s="636"/>
      <c r="O28" s="637"/>
      <c r="P28" s="690"/>
    </row>
    <row r="29" spans="1:16" ht="20.100000000000001" customHeight="1">
      <c r="A29" s="552">
        <v>7</v>
      </c>
      <c r="B29" s="1974" t="s">
        <v>2164</v>
      </c>
      <c r="C29" s="1974"/>
      <c r="D29" s="1974"/>
      <c r="E29" s="1952" t="s">
        <v>2165</v>
      </c>
      <c r="F29" s="1953"/>
      <c r="G29" s="1953"/>
      <c r="H29" s="1953"/>
      <c r="I29" s="1953"/>
      <c r="J29" s="1953"/>
      <c r="K29" s="1953"/>
      <c r="L29" s="1953"/>
      <c r="M29" s="1953"/>
      <c r="N29" s="636"/>
      <c r="O29" s="637"/>
      <c r="P29" s="690"/>
    </row>
    <row r="30" spans="1:16" ht="36" customHeight="1">
      <c r="A30" s="750">
        <v>8</v>
      </c>
      <c r="B30" s="2006" t="s">
        <v>2270</v>
      </c>
      <c r="C30" s="2006"/>
      <c r="D30" s="2006"/>
      <c r="E30" s="2007" t="s">
        <v>2305</v>
      </c>
      <c r="F30" s="1976"/>
      <c r="G30" s="1976"/>
      <c r="H30" s="1976"/>
      <c r="I30" s="1976"/>
      <c r="J30" s="1976"/>
      <c r="K30" s="1976"/>
      <c r="L30" s="1976"/>
      <c r="M30" s="1976"/>
      <c r="N30" s="636"/>
      <c r="O30" s="637"/>
      <c r="P30" s="690"/>
    </row>
    <row r="31" spans="1:16" ht="20.100000000000001" customHeight="1">
      <c r="A31" s="552">
        <v>9</v>
      </c>
      <c r="B31" s="1974" t="s">
        <v>2166</v>
      </c>
      <c r="C31" s="1974"/>
      <c r="D31" s="1974"/>
      <c r="E31" s="1952" t="s">
        <v>2269</v>
      </c>
      <c r="F31" s="1953"/>
      <c r="G31" s="1953"/>
      <c r="H31" s="1953"/>
      <c r="I31" s="1953"/>
      <c r="J31" s="1953"/>
      <c r="K31" s="1953"/>
      <c r="L31" s="1953"/>
      <c r="M31" s="1953"/>
      <c r="N31" s="636"/>
      <c r="O31" s="637"/>
      <c r="P31" s="690"/>
    </row>
    <row r="32" spans="1:16" ht="36" customHeight="1">
      <c r="A32" s="1944">
        <v>10</v>
      </c>
      <c r="B32" s="1946" t="s">
        <v>2291</v>
      </c>
      <c r="C32" s="1947"/>
      <c r="D32" s="1948"/>
      <c r="E32" s="1952" t="s">
        <v>2167</v>
      </c>
      <c r="F32" s="1953"/>
      <c r="G32" s="1953"/>
      <c r="H32" s="1953"/>
      <c r="I32" s="1953"/>
      <c r="J32" s="1953"/>
      <c r="K32" s="1953"/>
      <c r="L32" s="1953"/>
      <c r="M32" s="1953"/>
      <c r="N32" s="636"/>
      <c r="O32" s="637"/>
      <c r="P32" s="690"/>
    </row>
    <row r="33" spans="1:16" ht="20.100000000000001" customHeight="1">
      <c r="A33" s="1945"/>
      <c r="B33" s="1949"/>
      <c r="C33" s="1950"/>
      <c r="D33" s="1951"/>
      <c r="E33" s="1952" t="s">
        <v>2168</v>
      </c>
      <c r="F33" s="1953"/>
      <c r="G33" s="1953"/>
      <c r="H33" s="1953"/>
      <c r="I33" s="1953"/>
      <c r="J33" s="1953"/>
      <c r="K33" s="1953"/>
      <c r="L33" s="1953"/>
      <c r="M33" s="1953"/>
      <c r="N33" s="636"/>
      <c r="O33" s="637"/>
      <c r="P33" s="690"/>
    </row>
    <row r="34" spans="1:16" ht="36" customHeight="1">
      <c r="A34" s="638">
        <v>11</v>
      </c>
      <c r="B34" s="1974" t="s">
        <v>2292</v>
      </c>
      <c r="C34" s="1974"/>
      <c r="D34" s="1974"/>
      <c r="E34" s="1975" t="s">
        <v>2627</v>
      </c>
      <c r="F34" s="1976"/>
      <c r="G34" s="1976"/>
      <c r="H34" s="1976"/>
      <c r="I34" s="1976"/>
      <c r="J34" s="1976"/>
      <c r="K34" s="1976"/>
      <c r="L34" s="1976"/>
      <c r="M34" s="1976"/>
      <c r="N34" s="636"/>
      <c r="O34" s="637"/>
      <c r="P34" s="690"/>
    </row>
    <row r="35" spans="1:16" ht="36" customHeight="1">
      <c r="A35" s="1944">
        <v>12</v>
      </c>
      <c r="B35" s="1977" t="s">
        <v>2273</v>
      </c>
      <c r="C35" s="1978"/>
      <c r="D35" s="1979"/>
      <c r="E35" s="1952" t="s">
        <v>2169</v>
      </c>
      <c r="F35" s="1953"/>
      <c r="G35" s="1953"/>
      <c r="H35" s="1953"/>
      <c r="I35" s="1953"/>
      <c r="J35" s="1953"/>
      <c r="K35" s="1953"/>
      <c r="L35" s="1953"/>
      <c r="M35" s="1953"/>
      <c r="N35" s="636"/>
      <c r="O35" s="637"/>
      <c r="P35" s="690"/>
    </row>
    <row r="36" spans="1:16" ht="36" customHeight="1">
      <c r="A36" s="1956"/>
      <c r="B36" s="1980"/>
      <c r="C36" s="1981"/>
      <c r="D36" s="1982"/>
      <c r="E36" s="1952" t="s">
        <v>2170</v>
      </c>
      <c r="F36" s="1953"/>
      <c r="G36" s="1953"/>
      <c r="H36" s="1953"/>
      <c r="I36" s="1953"/>
      <c r="J36" s="1953"/>
      <c r="K36" s="1953"/>
      <c r="L36" s="1953"/>
      <c r="M36" s="1953"/>
      <c r="N36" s="636"/>
      <c r="O36" s="637"/>
      <c r="P36" s="690"/>
    </row>
    <row r="37" spans="1:16" ht="36" customHeight="1">
      <c r="A37" s="1945"/>
      <c r="B37" s="1983"/>
      <c r="C37" s="1984"/>
      <c r="D37" s="1985"/>
      <c r="E37" s="2012" t="s">
        <v>2171</v>
      </c>
      <c r="F37" s="2013"/>
      <c r="G37" s="2013"/>
      <c r="H37" s="2013"/>
      <c r="I37" s="2013"/>
      <c r="J37" s="2013"/>
      <c r="K37" s="2013"/>
      <c r="L37" s="2013"/>
      <c r="M37" s="2014"/>
      <c r="N37" s="636"/>
      <c r="O37" s="637"/>
      <c r="P37" s="690"/>
    </row>
    <row r="38" spans="1:16" ht="36" customHeight="1">
      <c r="A38" s="552">
        <v>13</v>
      </c>
      <c r="B38" s="1974" t="s">
        <v>2274</v>
      </c>
      <c r="C38" s="1974"/>
      <c r="D38" s="1974"/>
      <c r="E38" s="1975" t="s">
        <v>2303</v>
      </c>
      <c r="F38" s="1976"/>
      <c r="G38" s="1976"/>
      <c r="H38" s="1976"/>
      <c r="I38" s="1976"/>
      <c r="J38" s="1976"/>
      <c r="K38" s="1976"/>
      <c r="L38" s="1976"/>
      <c r="M38" s="1976"/>
      <c r="N38" s="636"/>
      <c r="O38" s="637"/>
      <c r="P38" s="690"/>
    </row>
    <row r="39" spans="1:16" ht="36" customHeight="1">
      <c r="A39" s="816">
        <v>14</v>
      </c>
      <c r="B39" s="1974" t="s">
        <v>2275</v>
      </c>
      <c r="C39" s="1974"/>
      <c r="D39" s="1974"/>
      <c r="E39" s="1952" t="s">
        <v>2301</v>
      </c>
      <c r="F39" s="1953"/>
      <c r="G39" s="1953"/>
      <c r="H39" s="1953"/>
      <c r="I39" s="1953"/>
      <c r="J39" s="1953"/>
      <c r="K39" s="1953"/>
      <c r="L39" s="1953"/>
      <c r="M39" s="1953"/>
      <c r="N39" s="636"/>
      <c r="O39" s="637"/>
      <c r="P39" s="690"/>
    </row>
    <row r="40" spans="1:16" ht="36" customHeight="1">
      <c r="A40" s="817">
        <v>15</v>
      </c>
      <c r="B40" s="1992" t="s">
        <v>2290</v>
      </c>
      <c r="C40" s="1992"/>
      <c r="D40" s="1992"/>
      <c r="E40" s="1993" t="s">
        <v>2271</v>
      </c>
      <c r="F40" s="1994"/>
      <c r="G40" s="1994"/>
      <c r="H40" s="1994"/>
      <c r="I40" s="1994"/>
      <c r="J40" s="1994"/>
      <c r="K40" s="1994"/>
      <c r="L40" s="1994"/>
      <c r="M40" s="1994"/>
      <c r="N40" s="642"/>
      <c r="O40" s="643"/>
      <c r="P40" s="689"/>
    </row>
    <row r="41" spans="1:16" ht="36" customHeight="1" thickBot="1">
      <c r="A41" s="818" t="s">
        <v>1844</v>
      </c>
      <c r="B41" s="2001" t="s">
        <v>2146</v>
      </c>
      <c r="C41" s="2001"/>
      <c r="D41" s="2001"/>
      <c r="E41" s="2002" t="s">
        <v>2147</v>
      </c>
      <c r="F41" s="2003"/>
      <c r="G41" s="2003"/>
      <c r="H41" s="2003"/>
      <c r="I41" s="2003"/>
      <c r="J41" s="2003"/>
      <c r="K41" s="2003"/>
      <c r="L41" s="2003"/>
      <c r="M41" s="2003"/>
      <c r="N41" s="819" t="s">
        <v>2148</v>
      </c>
      <c r="O41" s="686" t="s">
        <v>1853</v>
      </c>
      <c r="P41" s="818" t="s">
        <v>2149</v>
      </c>
    </row>
    <row r="42" spans="1:16" ht="20.100000000000001" customHeight="1" thickTop="1">
      <c r="A42" s="1995" t="s">
        <v>2150</v>
      </c>
      <c r="B42" s="1996" t="s">
        <v>2288</v>
      </c>
      <c r="C42" s="1997"/>
      <c r="D42" s="1998"/>
      <c r="E42" s="1999" t="s">
        <v>2635</v>
      </c>
      <c r="F42" s="2000"/>
      <c r="G42" s="2000"/>
      <c r="H42" s="2000"/>
      <c r="I42" s="2000"/>
      <c r="J42" s="2000"/>
      <c r="K42" s="2000"/>
      <c r="L42" s="2000"/>
      <c r="M42" s="2000"/>
      <c r="N42" s="692"/>
      <c r="O42" s="693"/>
      <c r="P42" s="694"/>
    </row>
    <row r="43" spans="1:16" ht="36" customHeight="1">
      <c r="A43" s="1945"/>
      <c r="B43" s="1949"/>
      <c r="C43" s="1950"/>
      <c r="D43" s="1951"/>
      <c r="E43" s="1952" t="s">
        <v>2172</v>
      </c>
      <c r="F43" s="1953"/>
      <c r="G43" s="1953"/>
      <c r="H43" s="1953"/>
      <c r="I43" s="1953"/>
      <c r="J43" s="1953"/>
      <c r="K43" s="1953"/>
      <c r="L43" s="1953"/>
      <c r="M43" s="1953"/>
      <c r="N43" s="636"/>
      <c r="O43" s="637"/>
      <c r="P43" s="690"/>
    </row>
    <row r="44" spans="1:16" ht="36" customHeight="1">
      <c r="A44" s="652"/>
      <c r="B44" s="1969" t="s">
        <v>2304</v>
      </c>
      <c r="C44" s="1970"/>
      <c r="D44" s="1970"/>
      <c r="E44" s="1970"/>
      <c r="F44" s="1970"/>
      <c r="G44" s="1970"/>
      <c r="H44" s="1970"/>
      <c r="I44" s="1970"/>
      <c r="J44" s="1970"/>
      <c r="K44" s="1970"/>
      <c r="L44" s="1970"/>
      <c r="M44" s="1971"/>
      <c r="N44" s="681"/>
      <c r="O44" s="682"/>
      <c r="P44" s="679"/>
    </row>
    <row r="45" spans="1:16" ht="54" customHeight="1">
      <c r="A45" s="641">
        <v>16</v>
      </c>
      <c r="B45" s="1992" t="s">
        <v>2286</v>
      </c>
      <c r="C45" s="1992"/>
      <c r="D45" s="1992"/>
      <c r="E45" s="1993" t="s">
        <v>2285</v>
      </c>
      <c r="F45" s="1994"/>
      <c r="G45" s="1994"/>
      <c r="H45" s="1994"/>
      <c r="I45" s="1994"/>
      <c r="J45" s="1994"/>
      <c r="K45" s="1994"/>
      <c r="L45" s="1994"/>
      <c r="M45" s="1994"/>
      <c r="N45" s="642"/>
      <c r="O45" s="643"/>
      <c r="P45" s="689"/>
    </row>
    <row r="46" spans="1:16" ht="90" customHeight="1">
      <c r="A46" s="1956">
        <v>17</v>
      </c>
      <c r="B46" s="1946" t="s">
        <v>2277</v>
      </c>
      <c r="C46" s="1947"/>
      <c r="D46" s="1948"/>
      <c r="E46" s="1986" t="s">
        <v>2281</v>
      </c>
      <c r="F46" s="1987"/>
      <c r="G46" s="1987"/>
      <c r="H46" s="1987"/>
      <c r="I46" s="1987"/>
      <c r="J46" s="1987"/>
      <c r="K46" s="1987"/>
      <c r="L46" s="1987"/>
      <c r="M46" s="1987"/>
      <c r="N46" s="636"/>
      <c r="O46" s="637"/>
      <c r="P46" s="690"/>
    </row>
    <row r="47" spans="1:16" ht="35.25" customHeight="1">
      <c r="A47" s="1956"/>
      <c r="B47" s="1988"/>
      <c r="C47" s="1989"/>
      <c r="D47" s="1990"/>
      <c r="E47" s="1986" t="s">
        <v>2536</v>
      </c>
      <c r="F47" s="1987"/>
      <c r="G47" s="1987"/>
      <c r="H47" s="1987"/>
      <c r="I47" s="1987"/>
      <c r="J47" s="1987"/>
      <c r="K47" s="1987"/>
      <c r="L47" s="1987"/>
      <c r="M47" s="1991"/>
      <c r="N47" s="636"/>
      <c r="O47" s="637"/>
      <c r="P47" s="690"/>
    </row>
    <row r="48" spans="1:16" ht="36" customHeight="1">
      <c r="A48" s="1956"/>
      <c r="B48" s="1988"/>
      <c r="C48" s="1989"/>
      <c r="D48" s="1990"/>
      <c r="E48" s="1986" t="s">
        <v>2278</v>
      </c>
      <c r="F48" s="1987"/>
      <c r="G48" s="1987"/>
      <c r="H48" s="1987"/>
      <c r="I48" s="1987"/>
      <c r="J48" s="1987"/>
      <c r="K48" s="1987"/>
      <c r="L48" s="1987"/>
      <c r="M48" s="1991"/>
      <c r="N48" s="636"/>
      <c r="O48" s="637"/>
      <c r="P48" s="690"/>
    </row>
    <row r="49" spans="1:16" ht="36" customHeight="1">
      <c r="A49" s="1945"/>
      <c r="B49" s="1949"/>
      <c r="C49" s="1950"/>
      <c r="D49" s="1951"/>
      <c r="E49" s="1975" t="s">
        <v>2173</v>
      </c>
      <c r="F49" s="1976"/>
      <c r="G49" s="1976"/>
      <c r="H49" s="1976"/>
      <c r="I49" s="1976"/>
      <c r="J49" s="1976"/>
      <c r="K49" s="1976"/>
      <c r="L49" s="1976"/>
      <c r="M49" s="1976"/>
      <c r="N49" s="636"/>
      <c r="O49" s="637"/>
      <c r="P49" s="690"/>
    </row>
    <row r="50" spans="1:16" ht="36" customHeight="1">
      <c r="A50" s="1944">
        <v>18</v>
      </c>
      <c r="B50" s="1946" t="s">
        <v>2174</v>
      </c>
      <c r="C50" s="1947"/>
      <c r="D50" s="1948"/>
      <c r="E50" s="1975" t="s">
        <v>2308</v>
      </c>
      <c r="F50" s="1976"/>
      <c r="G50" s="1976"/>
      <c r="H50" s="1976"/>
      <c r="I50" s="1976"/>
      <c r="J50" s="1976"/>
      <c r="K50" s="1976"/>
      <c r="L50" s="1976"/>
      <c r="M50" s="1976"/>
      <c r="N50" s="636"/>
      <c r="O50" s="637"/>
      <c r="P50" s="690"/>
    </row>
    <row r="51" spans="1:16" ht="36" customHeight="1">
      <c r="A51" s="1956"/>
      <c r="B51" s="1988"/>
      <c r="C51" s="1989"/>
      <c r="D51" s="1990"/>
      <c r="E51" s="1975" t="s">
        <v>2289</v>
      </c>
      <c r="F51" s="1976"/>
      <c r="G51" s="1976"/>
      <c r="H51" s="1976"/>
      <c r="I51" s="1976"/>
      <c r="J51" s="1976"/>
      <c r="K51" s="1976"/>
      <c r="L51" s="1976"/>
      <c r="M51" s="2004"/>
      <c r="N51" s="639"/>
      <c r="O51" s="637"/>
      <c r="P51" s="690"/>
    </row>
    <row r="52" spans="1:16" ht="36" customHeight="1">
      <c r="A52" s="1956"/>
      <c r="B52" s="1988"/>
      <c r="C52" s="1989"/>
      <c r="D52" s="1990"/>
      <c r="E52" s="1975" t="s">
        <v>2282</v>
      </c>
      <c r="F52" s="1976"/>
      <c r="G52" s="1976"/>
      <c r="H52" s="1976"/>
      <c r="I52" s="1976"/>
      <c r="J52" s="1976"/>
      <c r="K52" s="1976"/>
      <c r="L52" s="1976"/>
      <c r="M52" s="2004"/>
      <c r="N52" s="639"/>
      <c r="O52" s="637"/>
      <c r="P52" s="690"/>
    </row>
    <row r="53" spans="1:16" ht="36" customHeight="1">
      <c r="A53" s="1945"/>
      <c r="B53" s="1949"/>
      <c r="C53" s="1950"/>
      <c r="D53" s="1951"/>
      <c r="E53" s="1975" t="s">
        <v>2283</v>
      </c>
      <c r="F53" s="1976"/>
      <c r="G53" s="1976"/>
      <c r="H53" s="1976"/>
      <c r="I53" s="1976"/>
      <c r="J53" s="1976"/>
      <c r="K53" s="1976"/>
      <c r="L53" s="1976"/>
      <c r="M53" s="2004"/>
      <c r="N53" s="639"/>
      <c r="O53" s="637"/>
      <c r="P53" s="690"/>
    </row>
    <row r="54" spans="1:16" ht="36" customHeight="1" thickBot="1">
      <c r="A54" s="552" t="s">
        <v>2280</v>
      </c>
      <c r="B54" s="1974" t="s">
        <v>2279</v>
      </c>
      <c r="C54" s="1974"/>
      <c r="D54" s="1974"/>
      <c r="E54" s="1952" t="s">
        <v>2284</v>
      </c>
      <c r="F54" s="1953"/>
      <c r="G54" s="1953"/>
      <c r="H54" s="1953"/>
      <c r="I54" s="1953"/>
      <c r="J54" s="1953"/>
      <c r="K54" s="1953"/>
      <c r="L54" s="1953"/>
      <c r="M54" s="1953"/>
      <c r="N54" s="644"/>
      <c r="O54" s="637"/>
      <c r="P54" s="690"/>
    </row>
    <row r="55" spans="1:16" ht="21" customHeight="1"/>
    <row r="56" spans="1:16" ht="21" customHeight="1">
      <c r="E56" s="575"/>
    </row>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8A15" sheet="1" objects="1" scenarios="1" selectLockedCells="1"/>
  <mergeCells count="108">
    <mergeCell ref="A25:A27"/>
    <mergeCell ref="B25:D27"/>
    <mergeCell ref="E25:M25"/>
    <mergeCell ref="R3:S3"/>
    <mergeCell ref="R4:S4"/>
    <mergeCell ref="A3:C3"/>
    <mergeCell ref="A4:C4"/>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H9:I10"/>
    <mergeCell ref="J9:K10"/>
    <mergeCell ref="L7:P7"/>
    <mergeCell ref="D3:K3"/>
    <mergeCell ref="B38:D38"/>
    <mergeCell ref="E38:M38"/>
    <mergeCell ref="B30:D30"/>
    <mergeCell ref="E30:M30"/>
    <mergeCell ref="B31:D31"/>
    <mergeCell ref="E31:M31"/>
    <mergeCell ref="B15:D15"/>
    <mergeCell ref="E15:M15"/>
    <mergeCell ref="B16:D16"/>
    <mergeCell ref="E16:M16"/>
    <mergeCell ref="E18:M18"/>
    <mergeCell ref="D4:K4"/>
    <mergeCell ref="B6:C6"/>
    <mergeCell ref="D6:E6"/>
    <mergeCell ref="F6:G6"/>
    <mergeCell ref="H6:I6"/>
    <mergeCell ref="J6:K6"/>
    <mergeCell ref="L6:P6"/>
    <mergeCell ref="B7:C8"/>
    <mergeCell ref="D7:E8"/>
    <mergeCell ref="H7:I8"/>
    <mergeCell ref="E37:M37"/>
    <mergeCell ref="J7:K8"/>
    <mergeCell ref="E50:M50"/>
    <mergeCell ref="B54:D54"/>
    <mergeCell ref="E54:M54"/>
    <mergeCell ref="B45:D45"/>
    <mergeCell ref="E45:M45"/>
    <mergeCell ref="B50:D53"/>
    <mergeCell ref="E53:M53"/>
    <mergeCell ref="E51:M51"/>
    <mergeCell ref="E52:M52"/>
    <mergeCell ref="A46:A49"/>
    <mergeCell ref="E46:M46"/>
    <mergeCell ref="E49:M49"/>
    <mergeCell ref="B46:D49"/>
    <mergeCell ref="E48:M48"/>
    <mergeCell ref="E47:M47"/>
    <mergeCell ref="B39:D39"/>
    <mergeCell ref="E39:M39"/>
    <mergeCell ref="B40:D40"/>
    <mergeCell ref="E40:M40"/>
    <mergeCell ref="A42:A43"/>
    <mergeCell ref="B42:D43"/>
    <mergeCell ref="E42:M42"/>
    <mergeCell ref="E43:M43"/>
    <mergeCell ref="B41:D41"/>
    <mergeCell ref="E41:M41"/>
    <mergeCell ref="A50:A53"/>
    <mergeCell ref="B44:M44"/>
    <mergeCell ref="E26:M26"/>
    <mergeCell ref="E27:M27"/>
    <mergeCell ref="B28:D28"/>
    <mergeCell ref="E28:M28"/>
    <mergeCell ref="B29:D29"/>
    <mergeCell ref="E29:M29"/>
    <mergeCell ref="A22:A23"/>
    <mergeCell ref="B22:D23"/>
    <mergeCell ref="E22:M22"/>
    <mergeCell ref="E23:M23"/>
    <mergeCell ref="B24:D24"/>
    <mergeCell ref="E24:M24"/>
    <mergeCell ref="A32:A33"/>
    <mergeCell ref="B32:D33"/>
    <mergeCell ref="E32:M32"/>
    <mergeCell ref="E33:M33"/>
    <mergeCell ref="B34:D34"/>
    <mergeCell ref="E34:M34"/>
    <mergeCell ref="A35:A37"/>
    <mergeCell ref="B35:D37"/>
    <mergeCell ref="E35:M35"/>
    <mergeCell ref="E36:M36"/>
    <mergeCell ref="F7:G7"/>
    <mergeCell ref="F8:G8"/>
    <mergeCell ref="A20:A21"/>
    <mergeCell ref="B20:D21"/>
    <mergeCell ref="E20:M20"/>
    <mergeCell ref="E21:M21"/>
    <mergeCell ref="E17:M17"/>
    <mergeCell ref="A17:A19"/>
    <mergeCell ref="B17:D19"/>
    <mergeCell ref="E19:M19"/>
    <mergeCell ref="L8:P8"/>
  </mergeCells>
  <phoneticPr fontId="2"/>
  <printOptions horizontalCentered="1"/>
  <pageMargins left="0.6692913385826772" right="0.6692913385826772" top="0.59055118110236227" bottom="0.39370078740157483" header="0.39370078740157483" footer="0.39370078740157483"/>
  <pageSetup paperSize="9" scale="73" fitToHeight="2" orientation="portrait" horizontalDpi="300" verticalDpi="300" r:id="rId1"/>
  <headerFooter alignWithMargins="0">
    <oddFooter>&amp;C&amp;P/&amp;N&amp;R&amp;A</oddFooter>
  </headerFooter>
  <rowBreaks count="1" manualBreakCount="1">
    <brk id="40"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2017-12-11T00:53:36Z</dcterms:modified>
</cp:coreProperties>
</file>